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305" tabRatio="917" activeTab="21"/>
  </bookViews>
  <sheets>
    <sheet name="Rekap" sheetId="1" r:id="rId1"/>
    <sheet name="1." sheetId="5" r:id="rId2"/>
    <sheet name="2." sheetId="6" r:id="rId3"/>
    <sheet name="3.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2" r:id="rId10"/>
    <sheet name="10" sheetId="13" r:id="rId11"/>
    <sheet name="11" sheetId="3" r:id="rId12"/>
    <sheet name="12" sheetId="14" r:id="rId13"/>
    <sheet name="13" sheetId="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</sheets>
  <definedNames>
    <definedName name="_Hlk65587407" localSheetId="11">'11'!$A$23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6"/>
  <c r="J18"/>
  <c r="J17"/>
  <c r="J16"/>
  <c r="J15"/>
  <c r="J14"/>
  <c r="J13"/>
  <c r="J12"/>
  <c r="J11"/>
  <c r="J10"/>
  <c r="J9"/>
  <c r="J8"/>
  <c r="J7"/>
  <c r="J6"/>
  <c r="J5"/>
  <c r="J4"/>
  <c r="I6" i="88"/>
  <c r="H6" i="40"/>
  <c r="H8" i="38"/>
  <c r="M17" i="6"/>
  <c r="L17"/>
  <c r="M17" i="7"/>
  <c r="L17"/>
  <c r="G16" i="8"/>
  <c r="H7" i="86"/>
  <c r="F7"/>
  <c r="E7"/>
  <c r="D7"/>
  <c r="C7"/>
  <c r="G7"/>
  <c r="K15" i="14" l="1"/>
  <c r="K7"/>
  <c r="J23"/>
  <c r="K22" s="1"/>
  <c r="M18"/>
  <c r="M16"/>
  <c r="M15"/>
  <c r="M10"/>
  <c r="M8"/>
  <c r="M7"/>
  <c r="L23"/>
  <c r="M6" s="1"/>
  <c r="N23"/>
  <c r="O20" s="1"/>
  <c r="E22" i="13"/>
  <c r="D22"/>
  <c r="D11" i="35"/>
  <c r="H9" i="82"/>
  <c r="G9"/>
  <c r="F9"/>
  <c r="E9"/>
  <c r="D9"/>
  <c r="C9"/>
  <c r="I15" i="56"/>
  <c r="G16" i="60"/>
  <c r="G15"/>
  <c r="F16"/>
  <c r="F15"/>
  <c r="D4" i="1"/>
  <c r="E4"/>
  <c r="N23" i="3"/>
  <c r="O22" s="1"/>
  <c r="I26" i="2"/>
  <c r="H26"/>
  <c r="G26"/>
  <c r="F26"/>
  <c r="E26"/>
  <c r="D26"/>
  <c r="C26"/>
  <c r="M11" i="14" l="1"/>
  <c r="M19"/>
  <c r="K8"/>
  <c r="K16"/>
  <c r="M12"/>
  <c r="M20"/>
  <c r="K9"/>
  <c r="K17"/>
  <c r="M13"/>
  <c r="M21"/>
  <c r="K10"/>
  <c r="K18"/>
  <c r="M14"/>
  <c r="M22"/>
  <c r="K11"/>
  <c r="K19"/>
  <c r="K12"/>
  <c r="K20"/>
  <c r="K13"/>
  <c r="K21"/>
  <c r="M9"/>
  <c r="M23" s="1"/>
  <c r="M17"/>
  <c r="K6"/>
  <c r="K23" s="1"/>
  <c r="K14"/>
  <c r="O22"/>
  <c r="O13"/>
  <c r="O21"/>
  <c r="O6"/>
  <c r="O14"/>
  <c r="O7"/>
  <c r="O15"/>
  <c r="O8"/>
  <c r="O16"/>
  <c r="O9"/>
  <c r="O17"/>
  <c r="O10"/>
  <c r="O18"/>
  <c r="O11"/>
  <c r="O19"/>
  <c r="O12"/>
  <c r="O7" i="3"/>
  <c r="O8"/>
  <c r="O9"/>
  <c r="O20"/>
  <c r="O15"/>
  <c r="O16"/>
  <c r="O17"/>
  <c r="O10"/>
  <c r="O18"/>
  <c r="O11"/>
  <c r="O19"/>
  <c r="O12"/>
  <c r="O21"/>
  <c r="O13"/>
  <c r="O6"/>
  <c r="O14"/>
  <c r="O23" i="14" l="1"/>
  <c r="O23" i="3"/>
</calcChain>
</file>

<file path=xl/sharedStrings.xml><?xml version="1.0" encoding="utf-8"?>
<sst xmlns="http://schemas.openxmlformats.org/spreadsheetml/2006/main" count="2591" uniqueCount="1035">
  <si>
    <t>Jumlah Penduduk</t>
  </si>
  <si>
    <t>NO</t>
  </si>
  <si>
    <t>KECAMATAN</t>
  </si>
  <si>
    <t>P. Sembilan</t>
  </si>
  <si>
    <t>P. Laut Barat</t>
  </si>
  <si>
    <t>P. Laut Tanjung Selayar</t>
  </si>
  <si>
    <t>P. Laut Selatan</t>
  </si>
  <si>
    <t>P. Laut Kepulauan</t>
  </si>
  <si>
    <t>P. Laut Timur</t>
  </si>
  <si>
    <t>P. Sebuku</t>
  </si>
  <si>
    <t>P. Laut Utara</t>
  </si>
  <si>
    <t>P. Laut Sigam</t>
  </si>
  <si>
    <t>P. Laut Tengah</t>
  </si>
  <si>
    <t>Kelumpang Selatan</t>
  </si>
  <si>
    <t>Kelumpang Hilir</t>
  </si>
  <si>
    <t>Kelumpang Hulu</t>
  </si>
  <si>
    <t>H a m p a n g</t>
  </si>
  <si>
    <t>Sungai Durian</t>
  </si>
  <si>
    <t>Kelumpang Tengah</t>
  </si>
  <si>
    <t>Kelumpang Barat</t>
  </si>
  <si>
    <t>Kelumpang Utara</t>
  </si>
  <si>
    <t>Pamukan Selatan</t>
  </si>
  <si>
    <t>Sampanahan</t>
  </si>
  <si>
    <t>Pamukan Utara</t>
  </si>
  <si>
    <t>Pamukan Barat</t>
  </si>
  <si>
    <t>Jumlah</t>
  </si>
  <si>
    <t>Sumber : Dinas Kependudukan dan Pencatatan Sipil Kab. Kotabaru</t>
  </si>
  <si>
    <t>PDRB Lapangan Usaha</t>
  </si>
  <si>
    <t>PDRB Atas Dasar Harga Konstan (Juta Rupiah)</t>
  </si>
  <si>
    <t>Rp</t>
  </si>
  <si>
    <t>(%)</t>
  </si>
  <si>
    <t>Pertanian, Kehutanan, dan Perikanan</t>
  </si>
  <si>
    <t>Pertambangan dan Penggalian</t>
  </si>
  <si>
    <t>Industri Pengolahan</t>
  </si>
  <si>
    <t>Pengadaan Listrik dan Gas</t>
  </si>
  <si>
    <t>Pengadaan Air; Pengelolaan Sampah, Limbah, dan Daur Ulang</t>
  </si>
  <si>
    <t>Konstruksi</t>
  </si>
  <si>
    <t>Perdagangan Besar dan Eceran; Reparasi Mobil dan Sepeda Motor</t>
  </si>
  <si>
    <t>Transportasi dan Pergudangan</t>
  </si>
  <si>
    <t>Penyediaan Akomodasi dan Makan Minum</t>
  </si>
  <si>
    <t>Informasi dan Komunikasi</t>
  </si>
  <si>
    <t>Jasa Keuangan dan Asuransi</t>
  </si>
  <si>
    <t>Real Estate</t>
  </si>
  <si>
    <t>Jasa Perusahaan</t>
  </si>
  <si>
    <t>Administrasi Pemerintahan, Pertahanan, dan Jaminan Sosial Wajib</t>
  </si>
  <si>
    <t>Jasa Pendidikan</t>
  </si>
  <si>
    <t>Jasa Kesehatan dan Kegiatan Sosial</t>
  </si>
  <si>
    <t>Jasa Lainnya</t>
  </si>
  <si>
    <t>Produk Domestik Regional Bruto</t>
  </si>
  <si>
    <t>Nilai dan Kontribusi Sektor dalam PDRB atas Dasar Harga Konstan Tahun 2010 Kabupaten Kotabaru</t>
  </si>
  <si>
    <t>Laju Pertumbuhan PDRB Atas Dasar Harga Konstan Kabupaten Kotabaru</t>
  </si>
  <si>
    <t>PDRB Lap Usaha</t>
  </si>
  <si>
    <t>Laju Pertumbuhan PDRB Atas Dasar Harga Konstan (Persen)</t>
  </si>
  <si>
    <t>Jasa Keuangan dan Asurans</t>
  </si>
  <si>
    <t>No</t>
  </si>
  <si>
    <t>Tabel</t>
  </si>
  <si>
    <t>Sudah</t>
  </si>
  <si>
    <t>Belum</t>
  </si>
  <si>
    <t>No.</t>
  </si>
  <si>
    <t>Kecamatan</t>
  </si>
  <si>
    <t>Ibukota</t>
  </si>
  <si>
    <t>1.</t>
  </si>
  <si>
    <t>Marabatuan</t>
  </si>
  <si>
    <t>2.</t>
  </si>
  <si>
    <t>Lontar</t>
  </si>
  <si>
    <t>3.</t>
  </si>
  <si>
    <t>Tanjung Pelayar</t>
  </si>
  <si>
    <t>4.</t>
  </si>
  <si>
    <t>Tanjung seloka</t>
  </si>
  <si>
    <t>5.</t>
  </si>
  <si>
    <t>Tanjung Lalak Selatan</t>
  </si>
  <si>
    <t>6.</t>
  </si>
  <si>
    <t>Berangas</t>
  </si>
  <si>
    <t>7.</t>
  </si>
  <si>
    <t>Sungai Bali</t>
  </si>
  <si>
    <t>8.</t>
  </si>
  <si>
    <t>Kotabaru</t>
  </si>
  <si>
    <t>10 (1 Kel)</t>
  </si>
  <si>
    <t>9.</t>
  </si>
  <si>
    <t>Sigam</t>
  </si>
  <si>
    <t>11 (3 Kel)</t>
  </si>
  <si>
    <t>10.</t>
  </si>
  <si>
    <t>Salino</t>
  </si>
  <si>
    <t>11.</t>
  </si>
  <si>
    <t>Pantai</t>
  </si>
  <si>
    <t>12.</t>
  </si>
  <si>
    <t>Serongga</t>
  </si>
  <si>
    <t>13.</t>
  </si>
  <si>
    <t>Sungai Kupang</t>
  </si>
  <si>
    <t>14.</t>
  </si>
  <si>
    <t>Bungkukan</t>
  </si>
  <si>
    <t>15.</t>
  </si>
  <si>
    <t>Hampang</t>
  </si>
  <si>
    <t>16.</t>
  </si>
  <si>
    <t>17.</t>
  </si>
  <si>
    <t>Tanjung Batu</t>
  </si>
  <si>
    <t>18.</t>
  </si>
  <si>
    <t>Pudi</t>
  </si>
  <si>
    <t>19.</t>
  </si>
  <si>
    <t>Tanjung Samalantakan</t>
  </si>
  <si>
    <t>20.</t>
  </si>
  <si>
    <t>Gunung Batu Besar</t>
  </si>
  <si>
    <t>21.</t>
  </si>
  <si>
    <t>Bakau</t>
  </si>
  <si>
    <t>22.</t>
  </si>
  <si>
    <t>Sengayam</t>
  </si>
  <si>
    <t>JUMLAH</t>
  </si>
  <si>
    <t>Luas (km2)</t>
  </si>
  <si>
    <t>Desa/Kel</t>
  </si>
  <si>
    <t>Pembagian Wilayah Administrasi Kabupaten Kotabaru</t>
  </si>
  <si>
    <t>Bulan</t>
  </si>
  <si>
    <t>Suhu Udara Temperatur ֯C</t>
  </si>
  <si>
    <t>Maks</t>
  </si>
  <si>
    <t>Min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</si>
  <si>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</si>
  <si>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</si>
  <si>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</si>
  <si>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</si>
  <si>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</si>
  <si>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</si>
  <si>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</si>
  <si>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</si>
  <si>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</si>
  <si>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</si>
  <si>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</si>
  <si>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</si>
  <si>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Rata-Rata per Tahun</t>
  </si>
  <si>
    <t>Sumber : Badan Pusat Statistik Kabupaten Kotabaru Tahun 2017-2021 (diolah)</t>
  </si>
  <si>
    <t>Suhu Udara Menurut Bulan di Kabupaten Kotabaru</t>
  </si>
  <si>
    <t>Kelembapan Udara (%)</t>
  </si>
  <si>
    <t xml:space="preserve">Kelembapan Udara Menurut Bulan di Kabupaten Kotabaru </t>
  </si>
  <si>
    <t>Tekanan Udara (mb)</t>
  </si>
  <si>
    <t>Tekanan Udara Menurut Bulan di Kabupaten Kotabaru</t>
  </si>
  <si>
    <t>Kecepatan Angin (Knot)</t>
  </si>
  <si>
    <t xml:space="preserve">Kecepatan Angin Menurut Bulan di Kabupaten Kotabaru </t>
  </si>
  <si>
    <t>Curah Hujan (mm)</t>
  </si>
  <si>
    <t>230.2</t>
  </si>
  <si>
    <t>Sumber : Badan Pusat Statistik Kabupaten Kotabaru Tahun 2017-2021  (diolah)</t>
  </si>
  <si>
    <t xml:space="preserve">Jumlah Curah Hujan Menurut Bulan di Kabupaten Kotabaru </t>
  </si>
  <si>
    <t>Hari Hujan (Hari)</t>
  </si>
  <si>
    <t xml:space="preserve">Jumlah Hari Hujan Menurut Bulan di Kabupaten Kotabaru </t>
  </si>
  <si>
    <t>Lokasi</t>
  </si>
  <si>
    <t>Tanah Longsor</t>
  </si>
  <si>
    <t>Banjir</t>
  </si>
  <si>
    <t>Kekeringan</t>
  </si>
  <si>
    <t>Umur</t>
  </si>
  <si>
    <t>Laki-laki</t>
  </si>
  <si>
    <t>Perempuan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</si>
  <si>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</si>
  <si>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</si>
  <si>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</si>
  <si>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</si>
  <si>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</si>
  <si>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</si>
  <si>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</si>
  <si>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</si>
  <si>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</si>
  <si>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</si>
  <si>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</si>
  <si>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</si>
  <si>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</si>
  <si>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</si>
  <si>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 xml:space="preserve">Kelompok Umur Penduduk Kabupaten Kotabaru berdasarkan Jenis Kelamin </t>
  </si>
  <si>
    <t>PDRB Atas Dasar Harga Berlaku (Juta Rupiah)</t>
  </si>
  <si>
    <t>Nilai dan Kontribusi Sektor dalam PDRB atas Dasar Harga Berlaku Kabupaten Kotabaru</t>
  </si>
  <si>
    <r>
      <t>Komponen Pengeluaran/</t>
    </r>
    <r>
      <rPr>
        <b/>
        <i/>
        <sz val="11"/>
        <color rgb="FF000000"/>
        <rFont val="Arial Narrow"/>
        <family val="2"/>
      </rPr>
      <t>Component Of Expenditure</t>
    </r>
  </si>
  <si>
    <t>Konsumsi Rumah Tangga/Household Consumption</t>
  </si>
  <si>
    <t>5,390.27</t>
  </si>
  <si>
    <t>5,828.42</t>
  </si>
  <si>
    <t>6,246.02</t>
  </si>
  <si>
    <t>6,792.70</t>
  </si>
  <si>
    <t>6,880.40</t>
  </si>
  <si>
    <t>Makanan, minuman, dan rokok/Foods, beverages, and tobacco</t>
  </si>
  <si>
    <t>2,414.35</t>
  </si>
  <si>
    <t>2,580.74</t>
  </si>
  <si>
    <t>2,753.26</t>
  </si>
  <si>
    <t>2,984.13</t>
  </si>
  <si>
    <t>3,050.74</t>
  </si>
  <si>
    <t>Pakaian dan alas kaki/Clothing and footwear</t>
  </si>
  <si>
    <t>216.72</t>
  </si>
  <si>
    <t>236.81</t>
  </si>
  <si>
    <t>252.71</t>
  </si>
  <si>
    <t>273.13</t>
  </si>
  <si>
    <t>275.89</t>
  </si>
  <si>
    <t>Perumahan, perkakas, perlengkapan dan penyelenggaraan rumah tangga/Housing, equipment, household supplies and operational</t>
  </si>
  <si>
    <t>482.71</t>
  </si>
  <si>
    <t>519.77</t>
  </si>
  <si>
    <t>547.82</t>
  </si>
  <si>
    <t>592.52</t>
  </si>
  <si>
    <t>615.89</t>
  </si>
  <si>
    <t>Kesehatan dan pendidikan/Health and education</t>
  </si>
  <si>
    <t>312.41</t>
  </si>
  <si>
    <t>331.98</t>
  </si>
  <si>
    <t>353.19</t>
  </si>
  <si>
    <t>376.26</t>
  </si>
  <si>
    <t>402.4</t>
  </si>
  <si>
    <t>1,372.01</t>
  </si>
  <si>
    <t>1,516.16</t>
  </si>
  <si>
    <t>1,650.22</t>
  </si>
  <si>
    <t>1,809.19</t>
  </si>
  <si>
    <t>1,775.30</t>
  </si>
  <si>
    <t>Hotel dan restoran/Hotel and restaurant</t>
  </si>
  <si>
    <t>427.63</t>
  </si>
  <si>
    <t>461.84</t>
  </si>
  <si>
    <t>510.68</t>
  </si>
  <si>
    <t>497.45</t>
  </si>
  <si>
    <t>Lainnya/Others</t>
  </si>
  <si>
    <t>201.07</t>
  </si>
  <si>
    <t>215.33</t>
  </si>
  <si>
    <t>226.97</t>
  </si>
  <si>
    <t>246.79</t>
  </si>
  <si>
    <t>262.73</t>
  </si>
  <si>
    <t>Konsumsi LNPRT/NPISHs Consumption</t>
  </si>
  <si>
    <t>118.08</t>
  </si>
  <si>
    <t>129.7</t>
  </si>
  <si>
    <t>142.2</t>
  </si>
  <si>
    <t>156.87</t>
  </si>
  <si>
    <t>155.13</t>
  </si>
  <si>
    <t>Konsumsi Pemerintah/Government Consumption</t>
  </si>
  <si>
    <t>1,773.56</t>
  </si>
  <si>
    <t>1,818.33</t>
  </si>
  <si>
    <t>1,961.21</t>
  </si>
  <si>
    <t>2,031.47</t>
  </si>
  <si>
    <t>1,998.31</t>
  </si>
  <si>
    <t>PMTB/GFCF</t>
  </si>
  <si>
    <t>3,583.74</t>
  </si>
  <si>
    <t>3,832.81</t>
  </si>
  <si>
    <t>4,141.29</t>
  </si>
  <si>
    <t>4,584.64</t>
  </si>
  <si>
    <t>4,610.56</t>
  </si>
  <si>
    <t>Bangunan/Construction</t>
  </si>
  <si>
    <t>2,424.73</t>
  </si>
  <si>
    <t>2,594.90</t>
  </si>
  <si>
    <t>2,804.56</t>
  </si>
  <si>
    <t>3,098.11</t>
  </si>
  <si>
    <t>3,116.60</t>
  </si>
  <si>
    <t>Non-bangunan/Non-construction</t>
  </si>
  <si>
    <t>1,159.01</t>
  </si>
  <si>
    <t>1,237.91</t>
  </si>
  <si>
    <t>1,336.74</t>
  </si>
  <si>
    <t>1,486.53</t>
  </si>
  <si>
    <t>1,493.96</t>
  </si>
  <si>
    <t>Perubahan Inventori/Change in Inventories</t>
  </si>
  <si>
    <t>-54.32</t>
  </si>
  <si>
    <t>5.89</t>
  </si>
  <si>
    <t>88.15</t>
  </si>
  <si>
    <t>37.14</t>
  </si>
  <si>
    <t>5.12</t>
  </si>
  <si>
    <t>Ekspor/Export</t>
  </si>
  <si>
    <t>15,156.77</t>
  </si>
  <si>
    <t>17,711.07</t>
  </si>
  <si>
    <t>21,296.79</t>
  </si>
  <si>
    <t>20,085.28</t>
  </si>
  <si>
    <t>16,977.43</t>
  </si>
  <si>
    <t>Impor/Import</t>
  </si>
  <si>
    <t>6,478.73</t>
  </si>
  <si>
    <t>7,989.65</t>
  </si>
  <si>
    <t>11,012.66</t>
  </si>
  <si>
    <t>9,564.97</t>
  </si>
  <si>
    <t>6,657.29</t>
  </si>
  <si>
    <t>TOTAL PDRB</t>
  </si>
  <si>
    <t>19,489.36</t>
  </si>
  <si>
    <t>21,336.57</t>
  </si>
  <si>
    <t>22,863.02</t>
  </si>
  <si>
    <t>24,123.12</t>
  </si>
  <si>
    <t>23,969.66</t>
  </si>
  <si>
    <t>Produk Domestik Regional Bruto Kabupaten Kotabaru Berdasarkan Harga Berlaku Menurut Pengeluaran  (Miliar Rupiah)</t>
  </si>
  <si>
    <t>Komponen Pengeluaran/Component of Expenditure</t>
  </si>
  <si>
    <t>4.81</t>
  </si>
  <si>
    <t>4.62</t>
  </si>
  <si>
    <t>4.16</t>
  </si>
  <si>
    <t>3.73</t>
  </si>
  <si>
    <t>3.19</t>
  </si>
  <si>
    <t>Transportasi, komunikasi, rekreasi, dan budaya/Transport, communications, recreation, and culture</t>
  </si>
  <si>
    <t>6.44</t>
  </si>
  <si>
    <t>4.2</t>
  </si>
  <si>
    <t>3.16</t>
  </si>
  <si>
    <t>5.67</t>
  </si>
  <si>
    <t>0.46</t>
  </si>
  <si>
    <t>4.36</t>
  </si>
  <si>
    <t>4.33</t>
  </si>
  <si>
    <t>4.43</t>
  </si>
  <si>
    <t>Ekspor/Expor</t>
  </si>
  <si>
    <t>0.13</t>
  </si>
  <si>
    <t>-5.65</t>
  </si>
  <si>
    <t>Total PDRB/Total GRDP</t>
  </si>
  <si>
    <t>4.25</t>
  </si>
  <si>
    <t>Laju Pertumbuhan Produk Domestik Regional Bruto Kabupaten Kotabaru Atas Dasar Harga Konstan Menurut Pengeluaran (Persen)</t>
  </si>
  <si>
    <t>Tahun</t>
  </si>
  <si>
    <t>Inflasi</t>
  </si>
  <si>
    <t>-</t>
  </si>
  <si>
    <t>Perkembangan Inﬂasi Tahunan Kabupaten Kotabaru 
(Persen)</t>
  </si>
  <si>
    <t>Uraian</t>
  </si>
  <si>
    <t>PDRB Perkapita ADHB (juta rupiah)</t>
  </si>
  <si>
    <t>PDRB Perkapita ADHK (juta rupiah)</t>
  </si>
  <si>
    <t>PDRB Perkapita DHB dan ADHK Kabupaten Kotabaru
Tahun (Juta Rupiah)</t>
  </si>
  <si>
    <t>Indeks Gini</t>
  </si>
  <si>
    <t>Indeks Gini Kabupaten Kotabaru</t>
  </si>
  <si>
    <t>Jumlah dan persentase penduduk miskin serta garis kemiskinan di Kabupaten Kotabaru</t>
  </si>
  <si>
    <t>Indikator</t>
  </si>
  <si>
    <t>Garis Kemiskinan (Rupiah)</t>
  </si>
  <si>
    <t>Jumlah Penduduk Miskin (Orang)</t>
  </si>
  <si>
    <t>% Penduduk Miskin</t>
  </si>
  <si>
    <t>Indeks Pembangunan Manusia dan Indikatornya Kabupaten Kotabaru</t>
  </si>
  <si>
    <t>Indeks Pembangunan Manusia</t>
  </si>
  <si>
    <t xml:space="preserve"> Rata-rata Lama Sekolah (Tahun)</t>
  </si>
  <si>
    <t xml:space="preserve"> Angka Harapan Lama Sekolah (Tahun)</t>
  </si>
  <si>
    <t xml:space="preserve"> Angka Harapan Hidup Saat Lahir (Tahun)</t>
  </si>
  <si>
    <t>Pengeluaran Per Kapita Disesuaikan (Ribu Rupiah/Orang/Tahun)</t>
  </si>
  <si>
    <t>Kab. Kotabaru</t>
  </si>
  <si>
    <t>Prov. Kalimantan Selatan</t>
  </si>
  <si>
    <t xml:space="preserve"> </t>
  </si>
  <si>
    <t>Kabupaten Kotabaru</t>
  </si>
  <si>
    <t>Provinsi Kalimantan Selatan</t>
  </si>
  <si>
    <t>RLS</t>
  </si>
  <si>
    <t>AHLS</t>
  </si>
  <si>
    <t>UHH</t>
  </si>
  <si>
    <t>Propinsi Kalimantan Selatan</t>
  </si>
  <si>
    <t>Jumlah Penduduk yang bekerja</t>
  </si>
  <si>
    <t>Jumlah Angkatan Kerja</t>
  </si>
  <si>
    <t>Rasio Penduduk yang bekerja</t>
  </si>
  <si>
    <t xml:space="preserve">Perkembangan Kondisi Ketenagakerjaan Kabupaten Kotabaru </t>
  </si>
  <si>
    <r>
      <t>Tahun / </t>
    </r>
    <r>
      <rPr>
        <b/>
        <i/>
        <sz val="10"/>
        <color rgb="FF000000"/>
        <rFont val="Times New Roman"/>
        <family val="1"/>
      </rPr>
      <t>Years</t>
    </r>
  </si>
  <si>
    <t>Tingkat Partisipasi Angkatan Kerja</t>
  </si>
  <si>
    <t>Tingkat Pengangguran Terbuka</t>
  </si>
  <si>
    <t xml:space="preserve">Perkembangan Tingkat Partisipasi Angkatan Kerja dan Tingkat Pengangguran Terbuka Kabupaten Kotabaru </t>
  </si>
  <si>
    <t>Capaian Pembangunan</t>
  </si>
  <si>
    <t>Jumlah grup kesenian per 10.000 penduduk.</t>
  </si>
  <si>
    <t> 20</t>
  </si>
  <si>
    <t> 30</t>
  </si>
  <si>
    <t>Jumlah gedung kesenian per 10.000 penduduk.</t>
  </si>
  <si>
    <t> 5</t>
  </si>
  <si>
    <t>Jumlah klub olahraga per 10.000 penduduk.</t>
  </si>
  <si>
    <t> -</t>
  </si>
  <si>
    <t>Jumlah gedung olahraga per 10.000 penduduk.</t>
  </si>
  <si>
    <t>Perkembangan Seni, Budaya dan Olahraga Kabupaten Kotabaru</t>
  </si>
  <si>
    <t>Jenjang Pendidikan</t>
  </si>
  <si>
    <t>SD/MI</t>
  </si>
  <si>
    <t>1.1.</t>
  </si>
  <si>
    <t>Jumlah siswa kelompok usia 7-12tahun yang bersekolah di jenjang pendidikan SD/MI</t>
  </si>
  <si>
    <t>1.2.</t>
  </si>
  <si>
    <t>Jumlah penduduk kelompok usia 7-12 tahun</t>
  </si>
  <si>
    <t>1.3.</t>
  </si>
  <si>
    <t>APM SD/MI</t>
  </si>
  <si>
    <t>SMP/MTs</t>
  </si>
  <si>
    <t>2.1.</t>
  </si>
  <si>
    <t>Jumlah siswa kelompok usia 13-15tahun yang bersekolah di jenjang pendidikan SMP/MTs</t>
  </si>
  <si>
    <t>2.2.</t>
  </si>
  <si>
    <t>Jumlah penduduk kelompok usia13-15 tahun</t>
  </si>
  <si>
    <t>2.3.</t>
  </si>
  <si>
    <t>APM SMP/MTs</t>
  </si>
  <si>
    <t>SMA/MA/SMK</t>
  </si>
  <si>
    <t>3.1.</t>
  </si>
  <si>
    <t>Jumlah siswa kelompok usia 16-18tahun yang bersekolah di jenjangpendidikan SMA/MA/SMK</t>
  </si>
  <si>
    <t>3.2.</t>
  </si>
  <si>
    <t>Jumlah penduduk kelompok usia16-18 tahun</t>
  </si>
  <si>
    <t>3.3.</t>
  </si>
  <si>
    <t>APM SMA/MA/SMK</t>
  </si>
  <si>
    <t xml:space="preserve">Perkembangan Angka Partisipasi Murni (APM) Jenjang Pendidikan di Kabupaten Kotabaru </t>
  </si>
  <si>
    <t>Jumlah gedung sekolah</t>
  </si>
  <si>
    <t>jumlah penduduk kelompok usia 7-12 tahun</t>
  </si>
  <si>
    <t>Rasio</t>
  </si>
  <si>
    <t>Ketersediaan Sekolah dan Penduduk Usia Sekolah Kabupaten Kotabaru</t>
  </si>
  <si>
    <t>JENJANG PENDIDIKAN</t>
  </si>
  <si>
    <t>Jumlah Guru</t>
  </si>
  <si>
    <t>Jumlah Murid</t>
  </si>
  <si>
    <t>Rasio (2.3./2.2.)</t>
  </si>
  <si>
    <t>Jumlah Guru dan Murid Jenjang Pendidikan Dasar Kabupaten Kotabaru</t>
  </si>
  <si>
    <t>Jumlah kematian bayi usia dibawah 1 tahun</t>
  </si>
  <si>
    <t>Jumlah Kelahiran Hidup</t>
  </si>
  <si>
    <t>Angka Kematian Bayi</t>
  </si>
  <si>
    <t>Angka Kelangsungan Hidup Bayi (AKHB) Kabupaten Kotabaru</t>
  </si>
  <si>
    <t>Angka Kematian Ibu</t>
  </si>
  <si>
    <t>Angka Kematian Ibu di Kabupaten Kotabaru</t>
  </si>
  <si>
    <t>Angka Harapan Hidup</t>
  </si>
  <si>
    <t>Angka Harapan Hidup Kabupaten Kotabaru</t>
  </si>
  <si>
    <t xml:space="preserve">Jumlah Balita (Jiwa) </t>
  </si>
  <si>
    <t xml:space="preserve">Jumlah Balita Gizi Buruk </t>
  </si>
  <si>
    <t>Persentase BGB (%)</t>
  </si>
  <si>
    <t>Jumlah Balita dan Persentase Balita Gizi Buruk 
Kabupaten Kotabaru</t>
  </si>
  <si>
    <t xml:space="preserve">Jumlah Rumah Sakit </t>
  </si>
  <si>
    <t>Jumlah Puskesmas</t>
  </si>
  <si>
    <t xml:space="preserve">Jumlah Puskesmas Pembantu </t>
  </si>
  <si>
    <t>Jumlah Penduduk (Proyeksi BPS)</t>
  </si>
  <si>
    <t>Rasio Rumah Sakit persatuan penduduk</t>
  </si>
  <si>
    <t>Rasio Puskesmas persatuan penduduk</t>
  </si>
  <si>
    <t>Rasio Poliklinik persatuan penduduk</t>
  </si>
  <si>
    <t xml:space="preserve">Rasio Pustu persatuan penduduk </t>
  </si>
  <si>
    <t>Jumlah dan Rasio Rumah Sakit, Puskesmas, poliklinik, dan Pustu</t>
  </si>
  <si>
    <t>Jumlah Dokter</t>
  </si>
  <si>
    <t>Rasio Dokter per satuan penduduk</t>
  </si>
  <si>
    <t>Jumlah Tenaga Medis</t>
  </si>
  <si>
    <t>Rasio Tenaga Medis per satuan penduduk</t>
  </si>
  <si>
    <t>Jumlah dan Rasio Dokter serta Tenaga Medis</t>
  </si>
  <si>
    <t>Kondisi Jalan</t>
  </si>
  <si>
    <t>Jalan Baik</t>
  </si>
  <si>
    <t>232,92 Km</t>
  </si>
  <si>
    <t>194.785 km</t>
  </si>
  <si>
    <t>261,566 km</t>
  </si>
  <si>
    <t>Jalan Sedang</t>
  </si>
  <si>
    <t>54,41 Km</t>
  </si>
  <si>
    <t>85.566 km</t>
  </si>
  <si>
    <t>91.319 km</t>
  </si>
  <si>
    <t>Jalan Rusak Sedang</t>
  </si>
  <si>
    <t>318,21 Km</t>
  </si>
  <si>
    <t>294.106 km</t>
  </si>
  <si>
    <t>265.534 km</t>
  </si>
  <si>
    <t>Jalan Rusak Berat</t>
  </si>
  <si>
    <t>600,03 Km</t>
  </si>
  <si>
    <t>641.116 km</t>
  </si>
  <si>
    <t>587.154 km</t>
  </si>
  <si>
    <t>← Kembali ke Rekap</t>
  </si>
  <si>
    <t>Panjang Jaringan Jalan Berdasarkan Kondisi Kabupaten Kotabaru</t>
  </si>
  <si>
    <t>Tipe Permukaan</t>
  </si>
  <si>
    <t>Panjang (Km)</t>
  </si>
  <si>
    <t>%</t>
  </si>
  <si>
    <t>Aspal</t>
  </si>
  <si>
    <t>LPB</t>
  </si>
  <si>
    <t>Beton</t>
  </si>
  <si>
    <t>Tanah</t>
  </si>
  <si>
    <t>Rekapitulasi Tipe Permukaan Jalan Kabupaten Kotabaru</t>
  </si>
  <si>
    <t>Jenis Bangunan Pengairan</t>
  </si>
  <si>
    <t>Saluran Pembawa Primer</t>
  </si>
  <si>
    <t>1.303 m</t>
  </si>
  <si>
    <t>19.134 m</t>
  </si>
  <si>
    <t>Saluran Pembawa Sekunder</t>
  </si>
  <si>
    <t>4.615 m</t>
  </si>
  <si>
    <t>9.190 m</t>
  </si>
  <si>
    <t>Bendung</t>
  </si>
  <si>
    <t>- unit</t>
  </si>
  <si>
    <t>3 unit</t>
  </si>
  <si>
    <t>Pintu Air</t>
  </si>
  <si>
    <t>7 unit</t>
  </si>
  <si>
    <t>Jembatan Penyeberangan</t>
  </si>
  <si>
    <t>1 unit</t>
  </si>
  <si>
    <t>6 unit</t>
  </si>
  <si>
    <t>Tanggul</t>
  </si>
  <si>
    <t>5.918 m</t>
  </si>
  <si>
    <t>28.324 m</t>
  </si>
  <si>
    <t>Jenis Bangunan Jaringan Irigasi dan Bangunan Air</t>
  </si>
  <si>
    <t>Proporsi Jumlah Rumah Tangga yang Mendapatkan Akses Air Minum dari PDAM Kabupaten Kotabaru</t>
  </si>
  <si>
    <t>Jumlah pelanggan yang mendapatkan akses air PDAM</t>
  </si>
  <si>
    <t>Jumlah Rumah Tangga</t>
  </si>
  <si>
    <t>95.304*</t>
  </si>
  <si>
    <t>Persentase Rumah Tangga berakses air bersih</t>
  </si>
  <si>
    <t>59,59*</t>
  </si>
  <si>
    <t>Rumah Tangga ber Sanitasi Kabupaten Kotabaru</t>
  </si>
  <si>
    <t>Jumlah RT Bersanitasi</t>
  </si>
  <si>
    <t>Jumlah Seluruh RT</t>
  </si>
  <si>
    <t>Rumah tangga bersanitasi (%)</t>
  </si>
  <si>
    <t>65.01</t>
  </si>
  <si>
    <t>Rasio Ruang Terbuka Hijau per Satuan Luas Wilayah ber HPL/HGB</t>
  </si>
  <si>
    <t>Luas RTH</t>
  </si>
  <si>
    <t>Luas Wilayah Ber HPL/HGB</t>
  </si>
  <si>
    <t>Rasio RTH</t>
  </si>
  <si>
    <t>Rasio Bangunan ber-IMB per Satuan Bangunan Kabupaten Kotabaru</t>
  </si>
  <si>
    <t>Jumlah Bangunan ber-IMB</t>
  </si>
  <si>
    <t>Jumlah Bangunan</t>
  </si>
  <si>
    <t>Rasio bangunan ber-IMB (1:2)</t>
  </si>
  <si>
    <t>Ketaatan terhadap RTRW</t>
  </si>
  <si>
    <t>Realisasi RTRW</t>
  </si>
  <si>
    <t>921.324,95 Ha</t>
  </si>
  <si>
    <t>Rencana Peruntukan</t>
  </si>
  <si>
    <t>947.883,69 Ha</t>
  </si>
  <si>
    <t>Ketaatan terhadap RTRW (%)</t>
  </si>
  <si>
    <t>Aspek Pelayanan Umum dalam Urusan Perumahan Rakyat 
dan Kawasan Permukiman</t>
  </si>
  <si>
    <t>Jumlah Rumah di Kotabaru</t>
  </si>
  <si>
    <t>Total Jumlah rumah layak huni (n)</t>
  </si>
  <si>
    <t>Jumlah Rumah Layak Huni (n-1)</t>
  </si>
  <si>
    <t>Total Jumlah Pembangunan Rumah</t>
  </si>
  <si>
    <t>Rehab (Pembangunan dari Pemerintah )</t>
  </si>
  <si>
    <t>Pembangunan (Dari Pengembang Perumahan MBR)</t>
  </si>
  <si>
    <t>Pengadaan lainnya</t>
  </si>
  <si>
    <t>Cakupan Ketersediaan Rumah Layak Huni</t>
  </si>
  <si>
    <t>Rumah Tidak Layak Huni</t>
  </si>
  <si>
    <t>Aspek Pelayanan Umum dalam Bidang Otonomi Daerah, Pemerintahan Umum, Administrasi Keuangan Daerah, Perangkat Daerah, Kepegawaian dan Persandian</t>
  </si>
  <si>
    <t xml:space="preserve">Jumlah Polisi Pamong Praja </t>
  </si>
  <si>
    <t xml:space="preserve">Jumlah Linmas </t>
  </si>
  <si>
    <t>Rasio Pos Siskamling per jumlah desa/kelurahan</t>
  </si>
  <si>
    <t xml:space="preserve">Sistem informasi Pelayanan Perijinan dan administrasi pemerintah </t>
  </si>
  <si>
    <t>Ada</t>
  </si>
  <si>
    <t>Cakupan patroli petugas Satpol PP</t>
  </si>
  <si>
    <t>Petugas Perlindungan Masyarakat (Linmas) di Kotabaru</t>
  </si>
  <si>
    <t>Cakupan pelayanan bencana kebakaran Kotabaru</t>
  </si>
  <si>
    <t>Tingkat waktu tanggap Jumlah ketepatan waktu tindakan pemadam kebakaran</t>
  </si>
  <si>
    <t>Aspek Pelayanan Umum Urusan Sosial</t>
  </si>
  <si>
    <t>Persentase PMKS yang memperoleh bantuan sosial (%)</t>
  </si>
  <si>
    <t>Persentase panti sosial yang menyediakan sarana prasarana pelayanan kesehatan sosial</t>
  </si>
  <si>
    <t>Persentase korban bencana yang menerima bantuan sosial selama masa tanggap darurat (%)</t>
  </si>
  <si>
    <t>Aspek Pelayanan Umum Urusan Tenaga Kerja</t>
  </si>
  <si>
    <t>Angka sengketa pengusaha-pekerja per tahun</t>
  </si>
  <si>
    <t>Besaran Pemeriksaan Perusahaan</t>
  </si>
  <si>
    <t>Menjadi kewenangan Pemerintah Provinsi</t>
  </si>
  <si>
    <t>Besaran tenaga kerja yang mendapatkan pelatihan berbasis kompetensi</t>
  </si>
  <si>
    <t>Aspek Pelayanan Umum Urusan Pemberdayaan Perempuan dan Perlindungan Anak</t>
  </si>
  <si>
    <t>Persentase partisipasi perempuan di lembaga pemerintah</t>
  </si>
  <si>
    <t>Proporsi kursi yang diduduki perempuan di DPR</t>
  </si>
  <si>
    <t>Rasio KDRT</t>
  </si>
  <si>
    <t>Persentase jumlah tenaga kerja dibawah umur</t>
  </si>
  <si>
    <t>Partisipasi angkatan kerja perempuan</t>
  </si>
  <si>
    <t>Aspek Pelayanan Umum Urusan Pangan</t>
  </si>
  <si>
    <t>Ketersediaan pangan utama (ton/tahun)</t>
  </si>
  <si>
    <t>Ketersediaan energi perkapita (kal/kap/hr)</t>
  </si>
  <si>
    <t>Ketersediaan protein perkapita (gram/kap/hr)</t>
  </si>
  <si>
    <t>Pengawasan dan pembinaan Keamanan Pangan (%)</t>
  </si>
  <si>
    <t>Aspek Pelayanan Umum Urusan Pertanahan</t>
  </si>
  <si>
    <t>Persentase luas lahan bersertifikat</t>
  </si>
  <si>
    <t>44.00</t>
  </si>
  <si>
    <t>Penyelesaian kasus tanah Negara</t>
  </si>
  <si>
    <t>Penyelesaian izin lokasi</t>
  </si>
  <si>
    <t>Aspek Pelayanan Umum Urusan Lingkungan Hidup</t>
  </si>
  <si>
    <t>Tersusunnya RPPLH Kabupaten/Kota</t>
  </si>
  <si>
    <t>Hasil Pengukuruan Indeks kualitas Air</t>
  </si>
  <si>
    <t>Hasil Pengukuruan Indeks kualitas Udara</t>
  </si>
  <si>
    <t>Indeks Kualitas Tutupan Lahan (IKTL)</t>
  </si>
  <si>
    <t>Indeks Kualitas Lingkungan Hidup (IKLH)</t>
  </si>
  <si>
    <t>Timbunan sampah yang ditangani</t>
  </si>
  <si>
    <t>Persentase cakupan area pelayanan</t>
  </si>
  <si>
    <t>Aspek Pelayanan Umum dalam Bidang Kependudukan dan Catatan Sipil</t>
  </si>
  <si>
    <t>Akte nikah yang diterbitkan</t>
  </si>
  <si>
    <t>Akte kelahiran yang diterbitkan</t>
  </si>
  <si>
    <t>Kepemilikan KTP</t>
  </si>
  <si>
    <t>Cakupan Kepemilikan KK</t>
  </si>
  <si>
    <t>Cakupan Kepemilikan KTP</t>
  </si>
  <si>
    <t>Cakupan Kepemilikan Akta Kelahiran</t>
  </si>
  <si>
    <t>Cakupan Kepemilikan Akta Kematian</t>
  </si>
  <si>
    <t>Kepemilikan KIA</t>
  </si>
  <si>
    <t>Aspek Pelayanan Umum Urusan Pemberdayaan Masyarakat dan Desa</t>
  </si>
  <si>
    <t>Persentase LSM aktif</t>
  </si>
  <si>
    <t>Persentase LPM Berprestasi</t>
  </si>
  <si>
    <t>Persentase PKK aktif</t>
  </si>
  <si>
    <t>Persentase Posyandu aktif</t>
  </si>
  <si>
    <t>Jumlah BUMDes</t>
  </si>
  <si>
    <t>Kemajuan dan Perkembangan Indeks Desa Membangun ( IDM ) Tahun 2020 dan Tahun 2021</t>
  </si>
  <si>
    <t>Status Desa IDM</t>
  </si>
  <si>
    <t>Tahun 2019</t>
  </si>
  <si>
    <t>Tahun 2020</t>
  </si>
  <si>
    <t>Tahun 2021</t>
  </si>
  <si>
    <t>Keterangan</t>
  </si>
  <si>
    <t>Desa   Sangat  Tertinggal Berubah Status      1 Desa, dan Tersisa  1  Desa</t>
  </si>
  <si>
    <t>1. Desa Hulu Sampanahan Kec. Hampang</t>
  </si>
  <si>
    <t>Tertinggal</t>
  </si>
  <si>
    <t xml:space="preserve">Desa   Tertinggal  Berkurang  Dari  28   Desa, dan Tersisa 16 Desa </t>
  </si>
  <si>
    <t>Berkembang</t>
  </si>
  <si>
    <t>Desa Berkembang  Ada Kenaikan 4 Desa, menjadi 142 Desa</t>
  </si>
  <si>
    <t>Maju</t>
  </si>
  <si>
    <t>Desa Maju  Ada  Kenaikan   9  Desa, menjadi 36 Desa</t>
  </si>
  <si>
    <t>Mandiri</t>
  </si>
  <si>
    <t xml:space="preserve">Desa Mandiri   Tetap  3  Desa </t>
  </si>
  <si>
    <t>1. Desa Stagen Kec. PL. Utara</t>
  </si>
  <si>
    <t>2. Desa Semayap Kec. PL. Utara</t>
  </si>
  <si>
    <t>3. Desa Tegalrejo Kec. Kelumpang Hilir</t>
  </si>
  <si>
    <t>Jumlah   Desa</t>
  </si>
  <si>
    <t>Sangat Tertinggal</t>
  </si>
  <si>
    <t>Rata-rata Jumlah Anak per Keluarga Kabupaten Kotabaru</t>
  </si>
  <si>
    <t>Jumlah anak</t>
  </si>
  <si>
    <t>Jumlah keluarga</t>
  </si>
  <si>
    <t>Rata-rata jumlah anak per keluarga</t>
  </si>
  <si>
    <t>Rasio Akseptor KB Kabupaten Kotabaru</t>
  </si>
  <si>
    <t>Jumlah akseptor KB</t>
  </si>
  <si>
    <t>Jumlah pasangan usia subur</t>
  </si>
  <si>
    <t>Rasio akseptor KB</t>
  </si>
  <si>
    <t>Aspek Pelayanan Umum dalam Bidang Keluarga Berencana
dan Keluarga Sejahtera</t>
  </si>
  <si>
    <t xml:space="preserve">Rata-rata jumlah anak per keluarga </t>
  </si>
  <si>
    <t>Cakupan peserta KB aktif</t>
  </si>
  <si>
    <t xml:space="preserve">Keluarga Pra Sejahtera </t>
  </si>
  <si>
    <t>4. </t>
  </si>
  <si>
    <t>Keluarga Sejahtera I</t>
  </si>
  <si>
    <t>Total Fertility Rate (TFR)</t>
  </si>
  <si>
    <t>Angka pemakaian kontrasepsi/CPR bagi perempuan menikah usia 15 - 49</t>
  </si>
  <si>
    <t>Cakupan PUS yang ingin ber-KB tidak terpenuhi (unmeet need)</t>
  </si>
  <si>
    <t>Jumlah Kampung KB</t>
  </si>
  <si>
    <t>Aspek Pelayanan Umum dalam Urusan Perhubungan</t>
  </si>
  <si>
    <t>Nama</t>
  </si>
  <si>
    <t>Satuan</t>
  </si>
  <si>
    <t xml:space="preserve">Jumlah arus penumpang angkutan umum </t>
  </si>
  <si>
    <t>Orang</t>
  </si>
  <si>
    <t xml:space="preserve">Rasio ijin trayek </t>
  </si>
  <si>
    <t>Unit</t>
  </si>
  <si>
    <t xml:space="preserve">Jumlah uji kir angkutan umum </t>
  </si>
  <si>
    <t>Jumlah Terminal Klas A</t>
  </si>
  <si>
    <t>Jumlah Terminal Klas B</t>
  </si>
  <si>
    <t>Jumlah Terminal Klas C</t>
  </si>
  <si>
    <t>Jumlah Bandar Udara</t>
  </si>
  <si>
    <t>Lokasi </t>
  </si>
  <si>
    <t>Persentase layanan angkutan darat</t>
  </si>
  <si>
    <t>Kepemilikan KIR angkutan umum</t>
  </si>
  <si>
    <t> Unit</t>
  </si>
  <si>
    <t>Pemasangan Rambu-rambu</t>
  </si>
  <si>
    <t>Rasio panjang jalan per jumlah kendaraan</t>
  </si>
  <si>
    <t>Jumlah orang yang terangkut angkutan umum</t>
  </si>
  <si>
    <t> Orang</t>
  </si>
  <si>
    <t>Jumlah barang yang terangkut angkutan umum</t>
  </si>
  <si>
    <t>Jumlah orang melalui dermaga/bandara/ terminal per tahun</t>
  </si>
  <si>
    <t>Jumlah barang melalui dermaga/bandara/ terminal per tahun</t>
  </si>
  <si>
    <t>Jumlah Dermaga Penyebrangan</t>
  </si>
  <si>
    <t>Sumber : Data Teknis Dinas Perhubungan</t>
  </si>
  <si>
    <t>Aspek Pelayanan Umum Urusan Komunikasi dan Informatika</t>
  </si>
  <si>
    <t>Cakupan pengembangan dan pemberdayaan Kelompok Informasi Masyarakat di Tingkat Kecamatan</t>
  </si>
  <si>
    <t>Cakupan Layanan Telekomunikasi</t>
  </si>
  <si>
    <t>Persentase penduduk yang menggunakan HP/telepon</t>
  </si>
  <si>
    <t>Proporsi rumah tangga dengan akses internet</t>
  </si>
  <si>
    <t>Proporsi rumah tangga yang memiliki komputer pribadi</t>
  </si>
  <si>
    <t>Aspek Pelayanan Umum dalam Bidang Koperasi,
Usaha Kecil dan Menengah</t>
  </si>
  <si>
    <t>Jumlah koperasi aktif</t>
  </si>
  <si>
    <t>Jumlah koperasi</t>
  </si>
  <si>
    <t>Persentase koperasi aktif</t>
  </si>
  <si>
    <t>Usaha Mikro dan Kecil</t>
  </si>
  <si>
    <t>Jumlah UKM non BPR/LKM Kabupaten Kotabaru</t>
  </si>
  <si>
    <t>Jumlah seluruh UKM</t>
  </si>
  <si>
    <t>Jumlah BPR/LKM</t>
  </si>
  <si>
    <t>Jumlah Unit Usaha dalam industri RT</t>
  </si>
  <si>
    <t>Jumlah Investor PMDN/PMA dan Nilai Investasi Kabupaten Kotabaru</t>
  </si>
  <si>
    <t>PMDN</t>
  </si>
  <si>
    <t>PMA</t>
  </si>
  <si>
    <t>Total</t>
  </si>
  <si>
    <t>Jumlah Investor</t>
  </si>
  <si>
    <t>Nilai Investasi (Rp.Juta)</t>
  </si>
  <si>
    <t>Aspek Pelayanan Umum Urusan Kepemudaan dan Olahraga</t>
  </si>
  <si>
    <t>Jumlah atlet berprestasi</t>
  </si>
  <si>
    <t>Jumlah prestasi olahraga</t>
  </si>
  <si>
    <t>Sumber : Dinas Pariwisata dan Pemuda Olahraga</t>
  </si>
  <si>
    <t>Aspek Pelayanan Umum Urusan Statistik</t>
  </si>
  <si>
    <t>Tersedianya sistem data dan statistik yang terintegrasi</t>
  </si>
  <si>
    <t>Buku ”kabupaten dalam angka”</t>
  </si>
  <si>
    <t>Buku ”PDRB”</t>
  </si>
  <si>
    <t>Aspek Pelayanan Umum Urusan Persandian</t>
  </si>
  <si>
    <t>Persentase Perangkat daerah yang telah menggunakan sandi dalam komunkasi Perangkat Daerah</t>
  </si>
  <si>
    <t>Aspek Pelayanan Umum Urusan Kebudayaan</t>
  </si>
  <si>
    <t>Penyelenggaraan festival seni dan budaya</t>
  </si>
  <si>
    <t>Benda, Situs dan Kawasan Cagar Budaya yang dilestarikan</t>
  </si>
  <si>
    <t>Jumlah karya budaya yang direvitalisasi dan inventarisasi</t>
  </si>
  <si>
    <t>Jumlah cagar budaya yang dikelola secara terpadu</t>
  </si>
  <si>
    <t>Aspek Pelayanan Umum Urusan Perpustakaan</t>
  </si>
  <si>
    <t>Jumlah pengunjung perpustakaan per tahun</t>
  </si>
  <si>
    <t>Koleksi buku yang tersedia di perpustakaan daerah</t>
  </si>
  <si>
    <t>Rasio perpustakaan persatuan penduduk</t>
  </si>
  <si>
    <t>Jumlah rata-rata pengunjung perpustakaan/tahun</t>
  </si>
  <si>
    <t>Jumlah koleksi judul buku perpustakaan</t>
  </si>
  <si>
    <t>Jumlah pustakawan, tenaga teknis, dan penilai yang memiliki sertifikat</t>
  </si>
  <si>
    <t>Sumber : Dinas Kearsipan dan Perpustakaan</t>
  </si>
  <si>
    <t>Aspek Pelayanan Umum Urusan Kearsipan</t>
  </si>
  <si>
    <t>Persentase Perangkat Daerah yang mengelola arsip secara baku</t>
  </si>
  <si>
    <t>Peningkatan SDM pengelola kearsipan</t>
  </si>
  <si>
    <t>Objek wisata wisata yang ada di Kabupaten Kotabaru</t>
  </si>
  <si>
    <t>Kawasan</t>
  </si>
  <si>
    <t>Wisata Alam</t>
  </si>
  <si>
    <t>Air Terjun Tumpang Dua</t>
  </si>
  <si>
    <t>Kecamatan Pulau Laut Utara</t>
  </si>
  <si>
    <t>Gua Temu Luang</t>
  </si>
  <si>
    <t>Kecamatan Kelumpang Hulu</t>
  </si>
  <si>
    <t>Air Terjun Seratak</t>
  </si>
  <si>
    <t>Kecamatan Pulau Laut Timur</t>
  </si>
  <si>
    <t>Gua Lowo</t>
  </si>
  <si>
    <t>Wisata Bahari Dan Wisata Pantai</t>
  </si>
  <si>
    <t>Teluk Tamiang, Terumbu Karang</t>
  </si>
  <si>
    <t>Kecamatan Pulau Laut Barat Dan Pulau Kunyit</t>
  </si>
  <si>
    <t>Pantai Gedambaan</t>
  </si>
  <si>
    <t>Pulau Samber Gelap</t>
  </si>
  <si>
    <t>Pulau Sebuku</t>
  </si>
  <si>
    <t>Pantai Tanjung Ketapang</t>
  </si>
  <si>
    <t>Pantai Teluk Aru</t>
  </si>
  <si>
    <t>Pulau Laut Kepulauan</t>
  </si>
  <si>
    <t>Pantai Sungai Bulan</t>
  </si>
  <si>
    <t>Pulau Laut Selatan</t>
  </si>
  <si>
    <t>Pulau Manti</t>
  </si>
  <si>
    <t>Wisata Buatan</t>
  </si>
  <si>
    <t>Waduk Gung Ulin, Bundaran Sebelimbingan, Taman Wisata Siring Laut Dan Hutan Meranti Putih</t>
  </si>
  <si>
    <t>Wisata Budaya</t>
  </si>
  <si>
    <t>Budaya Maceretassi</t>
  </si>
  <si>
    <t>Desa Gedambaan</t>
  </si>
  <si>
    <t>Aspek Pelayanan Umum Urusan Pariwisata</t>
  </si>
  <si>
    <t>Kunjungan wisatawan nusantara</t>
  </si>
  <si>
    <t>Kunjungan wisatawan</t>
  </si>
  <si>
    <t>PAD sektor pariwisata</t>
  </si>
  <si>
    <t>Aspek Pelayanan Umum dalam Bidang Pertanian</t>
  </si>
  <si>
    <t>Produktivitas padi (ton/hektar)</t>
  </si>
  <si>
    <t>Kontribusi sektor pertanian terhadap PDRB</t>
  </si>
  <si>
    <t>Kontribusi sektor pertanian (palawija) terhadap PDRB</t>
  </si>
  <si>
    <t>Kontribusi sektor perkebunan (tanaman keras) terhadap PDRB</t>
  </si>
  <si>
    <t>Nilai Tukar Petani</t>
  </si>
  <si>
    <t>Cakupan bina kelompok petani</t>
  </si>
  <si>
    <t>Aspek Pelayanan Umum Urusan Perdagangan</t>
  </si>
  <si>
    <t>Ekspor Bersih Perdagangan (CPO, CPKO, Palm Kernel, Iron Concentrate, batubara) (ton)</t>
  </si>
  <si>
    <t>Cakupan bina kelompok pedagang/ usaha informal</t>
  </si>
  <si>
    <t>Kontribusi sektor Perdagangan terhadap PDRB (%)</t>
  </si>
  <si>
    <t>Aspek Pelayanan Umum dalam Urusan Perindustrian</t>
  </si>
  <si>
    <t>Cakupan bina kelompok pengrajin</t>
  </si>
  <si>
    <t>Pertumbuhan Industri</t>
  </si>
  <si>
    <t>Kontribusi sektor Industri terhadap PDRB</t>
  </si>
  <si>
    <t>Aspek Pelayanan Umum dalam Urusan Transmigrasi</t>
  </si>
  <si>
    <t>Persentase Transmigran Swakarsa</t>
  </si>
  <si>
    <t>Kontribusi transmigrasi terhadap PDRB</t>
  </si>
  <si>
    <t>Urusan Kelautan dan Perikanan Kabupaten Kotabaru</t>
  </si>
  <si>
    <t>Produksi perikanan (Ton)</t>
  </si>
  <si>
    <t>Konsumsi ikan (Kg/kapita)</t>
  </si>
  <si>
    <t>Cakupan bina kelompok nelayan (%)</t>
  </si>
  <si>
    <t>Produksi perikanan laut</t>
  </si>
  <si>
    <t>Nilai tukar nelayan</t>
  </si>
  <si>
    <t>Jadwal waktu yang harus dipenuhi dalam penyusunan perencanaan</t>
  </si>
  <si>
    <t>Dokumen</t>
  </si>
  <si>
    <t>Jadwal Waktu</t>
  </si>
  <si>
    <t>RPJMD</t>
  </si>
  <si>
    <t>6 Bulan Setelah Pelantikan Kepala Daerah</t>
  </si>
  <si>
    <t>RENSTRA Perangkat Daerah</t>
  </si>
  <si>
    <t>3 Bulan Setelah Pelantikan Kepala Perangkat Daerah</t>
  </si>
  <si>
    <t>RKPD</t>
  </si>
  <si>
    <t>April - Juni</t>
  </si>
  <si>
    <t>KUA PPAS</t>
  </si>
  <si>
    <t>Juli - Agustus</t>
  </si>
  <si>
    <t>Aspek Pelayanan Penunjang Urusan Perencanaan</t>
  </si>
  <si>
    <t>Tersedianya dokumen perencanaan RPJPD yang telah ditetapkan dengan PERDA</t>
  </si>
  <si>
    <t>Tersedianya Dokumen Perencanaan : RPJMD yang telah ditetapkan dengan PERDA/PERKADA</t>
  </si>
  <si>
    <t>Tersedianya Dokumen Perencanaan : RKPD yang telah ditetapkan dengan PERKADA</t>
  </si>
  <si>
    <t>Penjabaran Konsistensi Program RPJMD kedalam RKPD</t>
  </si>
  <si>
    <t>Penjabaran Konsistensi Program RKPD kedalam APBD</t>
  </si>
  <si>
    <t>Aspek Layanan Penunjang Urusan Keuangan</t>
  </si>
  <si>
    <t>Opini BPK terhadap laporan keuangan</t>
  </si>
  <si>
    <t>WTP</t>
  </si>
  <si>
    <t>Persentase SILPA terhadap APBD</t>
  </si>
  <si>
    <t>Persentase belanja pendidikan (20%)</t>
  </si>
  <si>
    <t>Persentase belanja kesehatan (10%)</t>
  </si>
  <si>
    <t>Perbandingan antara belanja langsung dengan belanja tidak langsung</t>
  </si>
  <si>
    <t>Penetapan APBD (Tepat waktu/Tidak)</t>
  </si>
  <si>
    <t>Tepat Waktu</t>
  </si>
  <si>
    <t>Tidak tepat Waktu</t>
  </si>
  <si>
    <t>Aspek Layanan Penunjang Urusan Kepegawaian serta Pendidikan dan Pelatihan</t>
  </si>
  <si>
    <t>Persentase ASN yang mengikuti pendidikan dan pelatihan formal</t>
  </si>
  <si>
    <t>Persentase Pejabat ASN yang telah mengikuti pendidikan dan pelatihan struktural</t>
  </si>
  <si>
    <t>89,00%-</t>
  </si>
  <si>
    <t>Jumlah jabatan pimpinan tinggi pada instansi pemerintah</t>
  </si>
  <si>
    <t>Jumlah jabatan administrasi pada instansi pemerintah</t>
  </si>
  <si>
    <t>Jumlah pemangku jabatan fungsional tertentu pada instansi pemerintah</t>
  </si>
  <si>
    <t>Aspek Layanan Penunjang Urusan Penelitian dan Pengembangan</t>
  </si>
  <si>
    <t>Persentase implementasi rencana kelitbangan.</t>
  </si>
  <si>
    <t>4 Kajian</t>
  </si>
  <si>
    <t>5 Kajian</t>
  </si>
  <si>
    <t>2 Kajian</t>
  </si>
  <si>
    <t>1 Kajian</t>
  </si>
  <si>
    <t>Persentase pemanfaatan hasil kelitbangan</t>
  </si>
  <si>
    <t>Persentase perangkat daerah yang difasilitasi dalam penerapan inovasi daerah.</t>
  </si>
  <si>
    <t>Persentase kebijakan inovasi yang diterapkan di daerah.</t>
  </si>
  <si>
    <t>Aspek Layanan Penunjang Urusan Pengawasan</t>
  </si>
  <si>
    <t>Persentase tindak lanjut temuan</t>
  </si>
  <si>
    <t>Persentase pelanggaran pegawai</t>
  </si>
  <si>
    <t>Jumlah temuan BPK</t>
  </si>
  <si>
    <t>Banyaknya Surat Keputusan Dan Surat Keputusan Pimpinan DPRD Kabupaten Kotabaru</t>
  </si>
  <si>
    <t>Jenis Surat Keputusan</t>
  </si>
  <si>
    <t>Banyaknya Surat Keputusan</t>
  </si>
  <si>
    <t>Peraturan Daerah</t>
  </si>
  <si>
    <t>Surat Keputusan DPRD</t>
  </si>
  <si>
    <t>Surat Keputusan Pimpinan DPRD</t>
  </si>
  <si>
    <t>Pengeluaran Konsumsi Rumah Tangga Kabupaten Kotabaru</t>
  </si>
  <si>
    <t>Pengeluaran Konsumsi Rumah Tangga</t>
  </si>
  <si>
    <t>Pengeluaran Konsumsi Rumah Tangga non Makanan</t>
  </si>
  <si>
    <t>Rasio Ekspor dan Impor terhadap PDRB Kabupaten Kotabaru</t>
  </si>
  <si>
    <t>PDRB ADHB (Miliar)</t>
  </si>
  <si>
    <t>Rasio Ekspor + Impor terhadap PDRB</t>
  </si>
  <si>
    <t>Jumlah ekspor barang dan jasa ADHB (Miliar)</t>
  </si>
  <si>
    <t>Jumlah impor barang dan jasa (Miliar)</t>
  </si>
  <si>
    <t>Penggunaan Telepon Rumah dan Seluler Kabupaten Kotabaru</t>
  </si>
  <si>
    <t>Persentase penduduk yang menggunakan HP</t>
  </si>
  <si>
    <t>Persentase Rumah tangga dengan akses internet</t>
  </si>
  <si>
    <t>Ketersediaan dan Penggunaan Listrik Kabupaten Kotabaru</t>
  </si>
  <si>
    <t>Rasio ketersediaan daya listrik (%)</t>
  </si>
  <si>
    <t>Persentase rumah tangga yang menggunakan listrik</t>
  </si>
  <si>
    <t>Sumber: PLN kotabaru, 2021</t>
  </si>
  <si>
    <t>Fasilitas Perdagangan dan Jasa Kabupaten Kotabaru</t>
  </si>
  <si>
    <t>Jumlah Hotel/Penginapan</t>
  </si>
  <si>
    <t>Jumlah Restoran/Rumah Makan</t>
  </si>
  <si>
    <t>Jumlah Pasar / Pasar Desa</t>
  </si>
  <si>
    <t>Sumber : berbagai sumber, 2021</t>
  </si>
  <si>
    <t>Angka Kriminalitas Kabupaten Kotabaru</t>
  </si>
  <si>
    <t>Total Jumlah Tindak Kriminal Selama 1 Tahun</t>
  </si>
  <si>
    <t>Jumlah Penduduk*</t>
  </si>
  <si>
    <t>Angka Kriminalitas (per 100.000)</t>
  </si>
  <si>
    <t>Lama Proses Perijinan Kabupaten Kotabaru</t>
  </si>
  <si>
    <t>Lama</t>
  </si>
  <si>
    <t>Mengurus</t>
  </si>
  <si>
    <t>(hari)</t>
  </si>
  <si>
    <t>Persyaratan</t>
  </si>
  <si>
    <t>(dokumen)</t>
  </si>
  <si>
    <t>Biaya resmi</t>
  </si>
  <si>
    <t>(rata-rata maksimum</t>
  </si>
  <si>
    <t>Rupiah)</t>
  </si>
  <si>
    <t>Surat Ijin Usaha Perdagangan (SIUP)</t>
  </si>
  <si>
    <t>OSS</t>
  </si>
  <si>
    <t xml:space="preserve">Melalui OSS </t>
  </si>
  <si>
    <r>
      <t>(</t>
    </r>
    <r>
      <rPr>
        <i/>
        <sz val="10"/>
        <color theme="1"/>
        <rFont val="Times New Roman"/>
        <family val="1"/>
      </rPr>
      <t>Online Single Submission</t>
    </r>
    <r>
      <rPr>
        <sz val="10"/>
        <color theme="1"/>
        <rFont val="Times New Roman"/>
        <family val="1"/>
      </rPr>
      <t>)</t>
    </r>
  </si>
  <si>
    <t>Tanda Daftar Perusahaan (TDP)</t>
  </si>
  <si>
    <t>Melalui OSS</t>
  </si>
  <si>
    <t>Ijin Usaha Industri (IUI)</t>
  </si>
  <si>
    <t>Ijin Mendirikan Bangunan (IMB)</t>
  </si>
  <si>
    <t>3 Hari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</si>
  <si>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Surat permohonan diketahui Kades / Lurah dan Camat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</si>
  <si>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Fotocopy pemohon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</si>
  <si>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Fotocopy surat / bukti hak milik tanah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</si>
  <si>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Fotocopy bukti lunas PBB tahun terakhir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</si>
  <si>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Gambar rencana bangunan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</si>
  <si>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Membayar retribusi IMB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</si>
  <si>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Surat pernyataan bahwa tanah yang didirikan tidak dalam sengketa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</si>
  <si>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Bangnan rehabilitasi / renovasi / restorasi harus melalui IMB terdahulu</t>
    </r>
  </si>
  <si>
    <t xml:space="preserve">Harga satuan retribusi </t>
  </si>
  <si>
    <t>Sumber: Dinas Penanaman Modal dan Perijinan Terpadu Satu Pintu</t>
  </si>
  <si>
    <t>Lama Mengurus (hari)</t>
  </si>
  <si>
    <t xml:space="preserve">Jumlah Persyaratan (dokumen) </t>
  </si>
  <si>
    <t>Biaya resmi (rata-rata maksimum Rupiah)</t>
  </si>
  <si>
    <t>Melalui OSS (Online Single Submission)</t>
  </si>
  <si>
    <t>Rasio Penduduk Menurut Pendidikan yang ditamatkan</t>
  </si>
  <si>
    <t>Jumlah lulusan S1/S2/S3</t>
  </si>
  <si>
    <t>Rasio Lulusan S1/S2/S3</t>
  </si>
  <si>
    <t>Rasio Ketergantungan (Dependancy Ratio)</t>
  </si>
  <si>
    <t>Jumlah Penduduk Usia &lt; 15 Tahun</t>
  </si>
  <si>
    <t>Jumlah Penduduk Usia &gt; 64 Tahun</t>
  </si>
  <si>
    <t>Jumlah Penduduk Usia tidak Produktif (1+2)</t>
  </si>
  <si>
    <t>Jumlah Penduduk Usia 15-64 Tahun</t>
  </si>
  <si>
    <t>Rasio Ketergantungan (%) ((3)/(4)x100)</t>
  </si>
  <si>
    <t>Rekapitulasi Capaian Realisasi Anggaran dan Capaian Realisasi Kinerja RKPD Urusan Wajib, Urusan Pilihan dan Urusan Pemerintahan Fungsi Penunjang Kabupaten Kotabaru Tahun 2021</t>
  </si>
  <si>
    <t>Data tersedia di laporan emonev RKPD Tahun berjalan</t>
  </si>
  <si>
    <t>Persentase organisasi pemuda yang aktif (%)</t>
  </si>
  <si>
    <t>Persentase wirausaha muda (%)</t>
  </si>
  <si>
    <t>Cakupan pembinaan olahraga (%)</t>
  </si>
  <si>
    <t>Cakupan Pelatih yang bersertifikasi (%)</t>
  </si>
  <si>
    <t>Cakupan pembinaan atlet muda (%)</t>
  </si>
  <si>
    <t>Desa Tegal Rejo Kecamatan Kelumpang Hilir</t>
  </si>
  <si>
    <t>Objek Wisata</t>
  </si>
  <si>
    <t>Tema</t>
  </si>
  <si>
    <t>Daya Tarik</t>
  </si>
  <si>
    <t>Wisata Bahari</t>
  </si>
  <si>
    <t>Desa Gedambaan, Pulaulaut Sigam</t>
  </si>
  <si>
    <t>Siring Laut</t>
  </si>
  <si>
    <t>Laut</t>
  </si>
  <si>
    <t>Kelurahan Kotabaru Tengah, Pulaulaut Sigam</t>
  </si>
  <si>
    <t>Ekowisata Meranti</t>
  </si>
  <si>
    <t>Hutan</t>
  </si>
  <si>
    <t>Desa Sebelimbingan, Pulaulaut Utara</t>
  </si>
  <si>
    <t>Air Terjun</t>
  </si>
  <si>
    <t>Bukit Mamake</t>
  </si>
  <si>
    <t>Gunung / Bukit</t>
  </si>
  <si>
    <t>Desa Sarang Tiung, Pulaulaut Sigam</t>
  </si>
  <si>
    <t>Goa Lowo</t>
  </si>
  <si>
    <t>Goa</t>
  </si>
  <si>
    <t>Desa Tegal Rejo, Kelumpang Hilir</t>
  </si>
  <si>
    <t>Pantai Teluk Tamiang</t>
  </si>
  <si>
    <t>Desa Teluk Tamiang, Pulaulaut Tanjung Selayar</t>
  </si>
  <si>
    <t>Pantai Tanjung Kunyit</t>
  </si>
  <si>
    <t>Desa Tanjung Kunyit, Pulaulaut Kepulauan</t>
  </si>
  <si>
    <t>Desa Teluk Aru, Pulaulaut Kepulauan</t>
  </si>
  <si>
    <t>Pantai Nusa Dua Selayar</t>
  </si>
  <si>
    <t>Desa Tengah, Pulaulaut Tanjung Selayar</t>
  </si>
  <si>
    <t>Jumlah Entitas Pengelolaan Destinasi Wisata</t>
  </si>
  <si>
    <t>Infrastruktur Dasar</t>
  </si>
  <si>
    <t>Fasilitas Umum</t>
  </si>
  <si>
    <t>Produktivitas padi atau bahan pangan utama lokal lainnya (ton/hektar)</t>
  </si>
  <si>
    <t>Kontribusi sektor pertanian/perkebunan terhadap PDRB (%)</t>
  </si>
  <si>
    <t>Kontribusi sektor pertanian/perkebunan terhadap PDRB (Ribu Rupiah)</t>
  </si>
  <si>
    <t>Nama Objek</t>
  </si>
  <si>
    <t>Fasilitas Pariwista</t>
  </si>
  <si>
    <t>Jalan, Jembatan, Pintu Masuk, Pintu Keluar, Pemecah Ombak, Pagar Pembatas, dan Pos Pengaman</t>
  </si>
  <si>
    <t>Termpat Parkir, Wc/Kamar Mandi, Musholla, Lampu Penerang Jalan</t>
  </si>
  <si>
    <t xml:space="preserve">Kantor UPTD, Panggung, Gazebo, Chelter, Wr. Kuliner, Cottage, Water Park, Souvenir, TIC, Puskesta, Kursi Santai, Ayunan Pantai, Giant Letter, Payung Pantai    </t>
  </si>
  <si>
    <t>Jalan, Jembatan, Dermaga, Pintu Masuk, Pintu Keluar, Lampu Penerang, Pagar Siring, Pos Pengaman</t>
  </si>
  <si>
    <t>Tempat Parkir, Lapangan, Toilet, Musholla, Bangku Santai, Lampu Penerangan</t>
  </si>
  <si>
    <t>Gazebo, Panggung, Wisata Kuliner, Siwalk, Playground, Property, Giant Letter, Lampu Penerang Hias</t>
  </si>
  <si>
    <t>Air  Terjun Tumpang Dua</t>
  </si>
  <si>
    <t xml:space="preserve">Jalan, Jembatan, Pintu Masuk, Pintu Keluar, </t>
  </si>
  <si>
    <t>Tempat Parkir, Toilet, Musholla, Lampu Penerang Jalan</t>
  </si>
  <si>
    <t>Gazebo, Wisata Kuliner, Bangku Santai</t>
  </si>
  <si>
    <t>Ekowisata Hutan Meranti</t>
  </si>
  <si>
    <t>Jalan, Pintu Masuk, Pintu Keluar, Pagar Pembatas, Pos Pengaman</t>
  </si>
  <si>
    <t>Tempat parkir, Aula, Lampu Penerang Jalan</t>
  </si>
  <si>
    <t>Gedung UPTD, Kebun Binatang, Gazebo, Giant Letter, Guest House, Property,</t>
  </si>
  <si>
    <t>Gunung Mamake</t>
  </si>
  <si>
    <t>Jalan, Pintu Masuk, Pintu Keluar</t>
  </si>
  <si>
    <t>Lampu Penerang Jalan</t>
  </si>
  <si>
    <t>Gazebo</t>
  </si>
  <si>
    <t>Tempat Parkir, Toilet, Musholla, Lampu Penerang Jalan, Rest Area</t>
  </si>
  <si>
    <t>Permaianan Anak, Outbond, Wisata Kuliner, Property</t>
  </si>
  <si>
    <t>Tempat Parkir, Lapangan, Toilet, Snorking, Lampu Penerangan Jalan</t>
  </si>
  <si>
    <t>Gazebo, Warung Kuliner, Rumah Istirahat, Panggung, Giant Letter, Perahu</t>
  </si>
  <si>
    <t>Jalan, Pintu Masuk, Pintu Keluar, Jembatan</t>
  </si>
  <si>
    <t>Tempat Parkir, Lapangan, Toilet, Lampu Penerang Jalan</t>
  </si>
  <si>
    <t>Gazebo, Warung Kuliner, Panggung, Giant Letter</t>
  </si>
  <si>
    <t>Pantai Nusa Dua</t>
  </si>
  <si>
    <t>Jalan, Jembatan</t>
  </si>
  <si>
    <t>Parkir, Lampu Penerang Jalan</t>
  </si>
  <si>
    <t>Gazebo, Property</t>
  </si>
  <si>
    <t>Jumlah Kelengkapan Infrastruktur Dasar, Fasilitas Umum, dan Fasilitas Pariwisata</t>
  </si>
  <si>
    <t>Persetujuan Bangunan Gedung (PBG)</t>
  </si>
  <si>
    <t>Maks 28 Hari</t>
  </si>
  <si>
    <t>Melalui simbg.pu.go.id</t>
  </si>
  <si>
    <t>Sesuai Perda Retribusi Daerah</t>
  </si>
  <si>
    <t>(Dinas PUPR)</t>
  </si>
  <si>
    <t>Sumber: Dinas Penanaman Modal dan Pelayanan Terpadu Satu Pintu</t>
  </si>
  <si>
    <t>Jumlah Pelabuhan Laut (Dermaga)</t>
  </si>
  <si>
    <t>Kg</t>
  </si>
  <si>
    <t>a. Domestik (Rumah Tangga)</t>
  </si>
  <si>
    <t>b. Non Domestik</t>
  </si>
  <si>
    <t>Persentase Rumah Tangga berakses air bersih (%)</t>
  </si>
  <si>
    <t>Persentase luas lahan Aset Pemda yang bersertifikat*</t>
  </si>
  <si>
    <t>1 (Tahap I)</t>
  </si>
  <si>
    <t>Kondisi Jalan (km)</t>
  </si>
  <si>
    <t>Beton (Rigid)</t>
  </si>
  <si>
    <t>LPB (Kerikil)</t>
  </si>
  <si>
    <t>Saluran Pembawa Primer (m)</t>
  </si>
  <si>
    <t>Saluran Pembawa Sekunder (m)</t>
  </si>
  <si>
    <t>Bendung (unit)</t>
  </si>
  <si>
    <t>Pintu Air (unit)</t>
  </si>
  <si>
    <t>Jembatan Penyeberangan (unit)</t>
  </si>
  <si>
    <t>Tanggul (m)</t>
  </si>
  <si>
    <t>2020*</t>
  </si>
  <si>
    <t>95,4 : 4,6</t>
  </si>
  <si>
    <t>95,6 : 4,4</t>
  </si>
  <si>
    <t>95,5 : 4,5</t>
  </si>
  <si>
    <t>95,80 : 4,2</t>
  </si>
  <si>
    <t>Persentase Perangkat daerah yang telah menggunakan sandi dalam komunkasi Perangkat Daerah (%)</t>
  </si>
  <si>
    <t xml:space="preserve">- </t>
  </si>
  <si>
    <t>Kontribusi sektor Industri terhadap PDRB (%)</t>
  </si>
  <si>
    <t>Persentase SILPA terhadap APBD (%)</t>
  </si>
  <si>
    <t>Perbandingan antara belanja langsung dengan belanja tidak langsung (%)</t>
  </si>
  <si>
    <t>tepat waktu</t>
  </si>
  <si>
    <t>tidak</t>
  </si>
  <si>
    <t>4 kajian</t>
  </si>
  <si>
    <t>5 kajian</t>
  </si>
  <si>
    <t>2 kajian</t>
  </si>
  <si>
    <t>8 Kajian</t>
  </si>
  <si>
    <t>Persentase tindak lanjut temuan pemeriksaan APIP</t>
  </si>
  <si>
    <t>Jumlah Hasil Pemeriksaan/ Audit Kepegawaian</t>
  </si>
  <si>
    <t>Sumber/Penanggung Jawab Data</t>
  </si>
  <si>
    <t>BPS</t>
  </si>
  <si>
    <t>BPBD</t>
  </si>
  <si>
    <t>Disdukcapil</t>
  </si>
  <si>
    <t>Disdukcapil/BPS</t>
  </si>
  <si>
    <t>Disnakertrans/BPS</t>
  </si>
  <si>
    <t>Disparpora</t>
  </si>
  <si>
    <t>Disdikbud</t>
  </si>
  <si>
    <t>Dinkes</t>
  </si>
  <si>
    <t>DPUPR</t>
  </si>
  <si>
    <t>DPUPR/PDAM</t>
  </si>
  <si>
    <t>DPRPP</t>
  </si>
  <si>
    <t>Satpol PP</t>
  </si>
  <si>
    <t>Dinsos</t>
  </si>
  <si>
    <t>Disnakertrans</t>
  </si>
  <si>
    <t>DP3AP2KB</t>
  </si>
  <si>
    <t>Distanpang</t>
  </si>
  <si>
    <t>DLH</t>
  </si>
  <si>
    <t>DPMD</t>
  </si>
  <si>
    <t>DPMD/Kesbangpol</t>
  </si>
  <si>
    <t>Dishub</t>
  </si>
  <si>
    <t>Diskominfo</t>
  </si>
  <si>
    <t>Diskoperindag</t>
  </si>
  <si>
    <t>DPMPTSP</t>
  </si>
  <si>
    <t>Disarsipus</t>
  </si>
  <si>
    <t>Distan</t>
  </si>
  <si>
    <t>Diskan</t>
  </si>
  <si>
    <t>Bappeda</t>
  </si>
  <si>
    <t>BPKAD</t>
  </si>
  <si>
    <t>BKPSDM</t>
  </si>
  <si>
    <t>Inspektorat Kabupaten</t>
  </si>
  <si>
    <t>Sekretariat DPRD</t>
  </si>
  <si>
    <t>BPS/Diskoperindag</t>
  </si>
  <si>
    <t>PLN</t>
  </si>
  <si>
    <t>Polres Kotabaru</t>
  </si>
  <si>
    <t>DPMPTSP/DPUPR</t>
  </si>
  <si>
    <t>Diskoperindag/Bapenda</t>
  </si>
  <si>
    <t>94,9 : 5,1</t>
  </si>
  <si>
    <t>01 : 20</t>
  </si>
  <si>
    <t>01 : 33</t>
  </si>
  <si>
    <t>jumlah penduduk kelompok usia 13-15 tahun</t>
  </si>
  <si>
    <t>1 : 13</t>
  </si>
  <si>
    <t>Jumlah Poliklinik (Klinik)</t>
  </si>
  <si>
    <t>2022**</t>
  </si>
  <si>
    <t>sehari 2x</t>
  </si>
  <si>
    <t>BPS/BMKG</t>
  </si>
  <si>
    <t>10-14</t>
  </si>
  <si>
    <t>5-9</t>
  </si>
  <si>
    <t>- Belanja Tidak Langsung</t>
  </si>
  <si>
    <t>- Belanja Langsung</t>
  </si>
  <si>
    <t>- Belanja Gaji, Tunjangan, TPP dan lainnya</t>
  </si>
  <si>
    <t>- Belanja Operasi</t>
  </si>
  <si>
    <t>DATA RISIKO BENCANA KECAMATAN – DESA DI KABUPATEN KOTABARU</t>
  </si>
  <si>
    <t>Gelombang Ekstrim/Abrasi</t>
  </si>
  <si>
    <t>Cuaca Ekstrim/ Puting Beliung</t>
  </si>
  <si>
    <t>Karhutla</t>
  </si>
  <si>
    <t>Karmukim</t>
  </si>
  <si>
    <t>Desa</t>
  </si>
  <si>
    <t>R</t>
  </si>
  <si>
    <t>S</t>
  </si>
  <si>
    <t>T</t>
  </si>
  <si>
    <t xml:space="preserve">      - </t>
  </si>
  <si>
    <t>Pulau Laut Barat</t>
  </si>
  <si>
    <t>Pulau laut Kepulauan</t>
  </si>
  <si>
    <t>Pulau Laut Sigam</t>
  </si>
  <si>
    <t>Pulau Laut Tg Selayar</t>
  </si>
  <si>
    <t>Pulau Laut Tengah</t>
  </si>
  <si>
    <t>Pulau Laut Timur</t>
  </si>
  <si>
    <t>Pulau Laut Utara</t>
  </si>
  <si>
    <t>Pulau Sembilan</t>
  </si>
  <si>
    <t>7,055.58</t>
  </si>
  <si>
    <t>2,203,01</t>
  </si>
  <si>
    <t>189.60</t>
  </si>
  <si>
    <t>458.89</t>
  </si>
  <si>
    <t>286.80</t>
  </si>
  <si>
    <t>1,235.58</t>
  </si>
  <si>
    <t>299.38</t>
  </si>
  <si>
    <t>183.93</t>
  </si>
  <si>
    <t>161.04</t>
  </si>
  <si>
    <t>2,134.31</t>
  </si>
  <si>
    <t>4,742.85</t>
  </si>
  <si>
    <t>3,182.39</t>
  </si>
  <si>
    <t>1,560.46</t>
  </si>
  <si>
    <t>6.7</t>
  </si>
  <si>
    <t>21,796.81</t>
  </si>
  <si>
    <t>10,153.14</t>
  </si>
  <si>
    <t>25,744.15</t>
  </si>
  <si>
    <t>a</t>
  </si>
  <si>
    <t>e</t>
  </si>
  <si>
    <t>b</t>
  </si>
  <si>
    <t>c</t>
  </si>
  <si>
    <t>d</t>
  </si>
  <si>
    <t>f</t>
  </si>
  <si>
    <t>g</t>
  </si>
  <si>
    <t>Data tidak tersedia</t>
  </si>
  <si>
    <t>11 Kajian</t>
  </si>
  <si>
    <t>Belanja Operasi</t>
  </si>
  <si>
    <t>Belanja Modal</t>
  </si>
  <si>
    <t>Belanja Transfer</t>
  </si>
  <si>
    <t>Belanja Tidak Terduga</t>
  </si>
  <si>
    <t>Proporsi Belanja terhadap total APBD (%)</t>
  </si>
  <si>
    <t>Gelombang Pasang dan Abrasi *</t>
  </si>
  <si>
    <t>Cuaca Ekstrim dan Abrasi</t>
  </si>
  <si>
    <t>Kekeringan*</t>
  </si>
  <si>
    <t>Bencana Alam di Kabupaten Kotabaru</t>
  </si>
  <si>
    <t>2021*</t>
  </si>
  <si>
    <t>* Jumlah Bangunan yang keluar PBG dibanding Pengajuan PBG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</si>
</sst>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* #,##0.00_-;\-* #,##0.00_-;_-* &quot;-&quot;_-;_-@_-"/>
    <numFmt numFmtId="166" formatCode="#,##0.0"/>
    <numFmt numFmtId="167" formatCode="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gency FB"/>
      <family val="2"/>
    </font>
    <font>
      <b/>
      <sz val="10"/>
      <color rgb="FF000000"/>
      <name val="Agency FB"/>
      <family val="2"/>
    </font>
    <font>
      <sz val="10"/>
      <color rgb="FF000000"/>
      <name val="Agency FB"/>
      <family val="2"/>
    </font>
    <font>
      <b/>
      <sz val="10"/>
      <color rgb="FFFFFFFF"/>
      <name val="Agency FB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gency FB"/>
      <family val="2"/>
    </font>
    <font>
      <sz val="10"/>
      <color rgb="FFFFFFFF"/>
      <name val="Agency FB"/>
      <family val="2"/>
    </font>
    <font>
      <b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b/>
      <i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b/>
      <sz val="12"/>
      <color rgb="FF000000"/>
      <name val="Arial Black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5C83C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41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3" fillId="2" borderId="1" xfId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8" fillId="5" borderId="0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7" borderId="0" xfId="0" applyFont="1" applyFill="1" applyAlignment="1">
      <alignment vertical="center" wrapText="1"/>
    </xf>
    <xf numFmtId="0" fontId="8" fillId="7" borderId="0" xfId="0" applyFont="1" applyFill="1" applyAlignment="1">
      <alignment horizontal="right" vertical="center" wrapText="1"/>
    </xf>
    <xf numFmtId="0" fontId="9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indent="2"/>
    </xf>
    <xf numFmtId="4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 indent="2"/>
    </xf>
    <xf numFmtId="0" fontId="10" fillId="0" borderId="16" xfId="0" applyFont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5" fillId="0" borderId="2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21" fillId="6" borderId="0" xfId="0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7" borderId="0" xfId="0" applyNumberFormat="1" applyFont="1" applyFill="1" applyAlignment="1">
      <alignment horizontal="right" vertical="center" wrapText="1"/>
    </xf>
    <xf numFmtId="0" fontId="21" fillId="6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4" fontId="8" fillId="7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23" xfId="0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0" fontId="22" fillId="0" borderId="23" xfId="0" applyFont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8" fillId="11" borderId="3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3" fontId="8" fillId="11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/>
    <xf numFmtId="0" fontId="0" fillId="0" borderId="0" xfId="0" applyBorder="1"/>
    <xf numFmtId="2" fontId="0" fillId="0" borderId="0" xfId="0" applyNumberFormat="1"/>
    <xf numFmtId="0" fontId="27" fillId="0" borderId="0" xfId="2"/>
    <xf numFmtId="3" fontId="27" fillId="0" borderId="0" xfId="2" applyNumberFormat="1"/>
    <xf numFmtId="0" fontId="14" fillId="2" borderId="17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vertical="center" wrapText="1"/>
    </xf>
    <xf numFmtId="3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 wrapText="1"/>
    </xf>
    <xf numFmtId="0" fontId="26" fillId="0" borderId="20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 wrapText="1"/>
    </xf>
    <xf numFmtId="0" fontId="32" fillId="5" borderId="23" xfId="0" applyFont="1" applyFill="1" applyBorder="1" applyAlignment="1">
      <alignment vertical="center" wrapText="1"/>
    </xf>
    <xf numFmtId="3" fontId="32" fillId="5" borderId="23" xfId="0" applyNumberFormat="1" applyFont="1" applyFill="1" applyBorder="1" applyAlignment="1">
      <alignment horizontal="center" vertical="center" wrapText="1"/>
    </xf>
    <xf numFmtId="0" fontId="32" fillId="5" borderId="2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vertical="center" wrapText="1"/>
    </xf>
    <xf numFmtId="3" fontId="32" fillId="5" borderId="5" xfId="0" applyNumberFormat="1" applyFont="1" applyFill="1" applyBorder="1" applyAlignment="1">
      <alignment horizontal="right" vertical="center" wrapText="1"/>
    </xf>
    <xf numFmtId="0" fontId="32" fillId="5" borderId="36" xfId="0" applyFont="1" applyFill="1" applyBorder="1" applyAlignment="1">
      <alignment horizontal="center" vertical="center" wrapText="1"/>
    </xf>
    <xf numFmtId="0" fontId="32" fillId="5" borderId="37" xfId="0" applyFont="1" applyFill="1" applyBorder="1" applyAlignment="1">
      <alignment vertical="center" wrapText="1"/>
    </xf>
    <xf numFmtId="20" fontId="32" fillId="5" borderId="37" xfId="0" applyNumberFormat="1" applyFont="1" applyFill="1" applyBorder="1" applyAlignment="1">
      <alignment horizontal="right" vertical="center" wrapText="1"/>
    </xf>
    <xf numFmtId="0" fontId="31" fillId="5" borderId="38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right" vertical="center" wrapText="1"/>
    </xf>
    <xf numFmtId="20" fontId="32" fillId="5" borderId="5" xfId="0" applyNumberFormat="1" applyFont="1" applyFill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36" fillId="0" borderId="0" xfId="4" applyFont="1"/>
    <xf numFmtId="0" fontId="14" fillId="2" borderId="5" xfId="0" applyFont="1" applyFill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5" xfId="0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26" fillId="5" borderId="40" xfId="0" applyNumberFormat="1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0" fontId="26" fillId="0" borderId="23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right" vertical="center" wrapText="1"/>
    </xf>
    <xf numFmtId="3" fontId="26" fillId="0" borderId="40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4" fillId="5" borderId="41" xfId="0" applyFont="1" applyFill="1" applyBorder="1" applyAlignment="1">
      <alignment vertical="center" wrapText="1"/>
    </xf>
    <xf numFmtId="0" fontId="26" fillId="5" borderId="41" xfId="0" applyFont="1" applyFill="1" applyBorder="1" applyAlignment="1">
      <alignment horizontal="center" vertical="center" wrapText="1"/>
    </xf>
    <xf numFmtId="0" fontId="26" fillId="5" borderId="41" xfId="0" applyFont="1" applyFill="1" applyBorder="1" applyAlignment="1">
      <alignment vertical="center" wrapText="1"/>
    </xf>
    <xf numFmtId="0" fontId="10" fillId="0" borderId="19" xfId="0" applyFont="1" applyBorder="1" applyAlignment="1">
      <alignment vertical="top"/>
    </xf>
    <xf numFmtId="0" fontId="10" fillId="5" borderId="41" xfId="0" applyFont="1" applyFill="1" applyBorder="1" applyAlignment="1">
      <alignment vertical="top" wrapText="1"/>
    </xf>
    <xf numFmtId="0" fontId="14" fillId="0" borderId="17" xfId="0" applyFont="1" applyBorder="1" applyAlignment="1">
      <alignment vertical="center"/>
    </xf>
    <xf numFmtId="0" fontId="14" fillId="5" borderId="21" xfId="0" applyFont="1" applyFill="1" applyBorder="1" applyAlignment="1">
      <alignment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4" fillId="5" borderId="23" xfId="0" applyFont="1" applyFill="1" applyBorder="1" applyAlignment="1">
      <alignment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vertical="center" wrapText="1"/>
    </xf>
    <xf numFmtId="0" fontId="10" fillId="0" borderId="20" xfId="0" applyFont="1" applyBorder="1" applyAlignment="1">
      <alignment vertical="top"/>
    </xf>
    <xf numFmtId="0" fontId="10" fillId="5" borderId="23" xfId="0" applyFont="1" applyFill="1" applyBorder="1" applyAlignment="1">
      <alignment vertical="top" wrapText="1"/>
    </xf>
    <xf numFmtId="0" fontId="14" fillId="5" borderId="23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3" fontId="15" fillId="0" borderId="23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10" fontId="10" fillId="0" borderId="40" xfId="0" applyNumberFormat="1" applyFont="1" applyBorder="1" applyAlignment="1">
      <alignment horizontal="center" vertical="center" wrapText="1"/>
    </xf>
    <xf numFmtId="10" fontId="10" fillId="0" borderId="41" xfId="0" applyNumberFormat="1" applyFont="1" applyBorder="1" applyAlignment="1">
      <alignment horizontal="center" vertical="center" wrapText="1"/>
    </xf>
    <xf numFmtId="10" fontId="10" fillId="0" borderId="46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 wrapText="1"/>
    </xf>
    <xf numFmtId="10" fontId="4" fillId="0" borderId="23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right" vertical="center" wrapText="1"/>
    </xf>
    <xf numFmtId="3" fontId="39" fillId="0" borderId="23" xfId="0" applyNumberFormat="1" applyFont="1" applyBorder="1" applyAlignment="1">
      <alignment horizontal="right" vertical="center" wrapText="1"/>
    </xf>
    <xf numFmtId="10" fontId="39" fillId="0" borderId="23" xfId="0" applyNumberFormat="1" applyFont="1" applyBorder="1" applyAlignment="1">
      <alignment horizontal="center" vertical="center" wrapText="1"/>
    </xf>
    <xf numFmtId="9" fontId="39" fillId="0" borderId="2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 indent="1"/>
    </xf>
    <xf numFmtId="3" fontId="4" fillId="0" borderId="23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10" fontId="4" fillId="0" borderId="23" xfId="0" applyNumberFormat="1" applyFont="1" applyBorder="1" applyAlignment="1">
      <alignment horizontal="center" vertical="center" wrapText="1"/>
    </xf>
    <xf numFmtId="0" fontId="29" fillId="0" borderId="0" xfId="0" applyFont="1"/>
    <xf numFmtId="0" fontId="35" fillId="0" borderId="0" xfId="4" applyAlignment="1">
      <alignment vertical="top" wrapText="1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4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40" xfId="0" applyNumberFormat="1" applyFont="1" applyBorder="1" applyAlignment="1">
      <alignment horizontal="center" vertical="center" wrapText="1"/>
    </xf>
    <xf numFmtId="165" fontId="10" fillId="0" borderId="40" xfId="1" applyNumberFormat="1" applyFont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45" fillId="12" borderId="21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7" fillId="0" borderId="0" xfId="0" applyFont="1"/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166" fontId="10" fillId="0" borderId="47" xfId="0" applyNumberFormat="1" applyFont="1" applyBorder="1" applyAlignment="1">
      <alignment horizontal="right" vertical="center"/>
    </xf>
    <xf numFmtId="166" fontId="10" fillId="0" borderId="50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 horizontal="right" vertical="center"/>
    </xf>
    <xf numFmtId="4" fontId="10" fillId="0" borderId="47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164" fontId="26" fillId="0" borderId="23" xfId="1" applyFont="1" applyBorder="1" applyAlignment="1">
      <alignment horizontal="center" vertical="center" wrapText="1"/>
    </xf>
    <xf numFmtId="0" fontId="37" fillId="0" borderId="51" xfId="0" applyFont="1" applyBorder="1" applyAlignment="1">
      <alignment vertical="center" wrapText="1"/>
    </xf>
    <xf numFmtId="0" fontId="37" fillId="0" borderId="51" xfId="0" applyFont="1" applyBorder="1" applyAlignment="1">
      <alignment vertical="center"/>
    </xf>
    <xf numFmtId="10" fontId="39" fillId="0" borderId="23" xfId="3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9" fontId="26" fillId="0" borderId="23" xfId="0" applyNumberFormat="1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4" fontId="15" fillId="0" borderId="23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0" fillId="0" borderId="0" xfId="0" applyFill="1"/>
    <xf numFmtId="0" fontId="3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2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right" vertical="center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right" vertical="center" wrapText="1"/>
    </xf>
    <xf numFmtId="10" fontId="10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38" fillId="2" borderId="21" xfId="0" applyFont="1" applyFill="1" applyBorder="1" applyAlignment="1">
      <alignment horizontal="center" vertical="center" wrapText="1"/>
    </xf>
    <xf numFmtId="9" fontId="26" fillId="0" borderId="23" xfId="0" applyNumberFormat="1" applyFont="1" applyBorder="1" applyAlignment="1">
      <alignment horizontal="center" vertical="center" wrapText="1"/>
    </xf>
    <xf numFmtId="10" fontId="15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0" fontId="10" fillId="0" borderId="23" xfId="0" quotePrefix="1" applyFont="1" applyBorder="1" applyAlignment="1">
      <alignment horizontal="center" vertical="center" wrapText="1"/>
    </xf>
    <xf numFmtId="0" fontId="10" fillId="0" borderId="23" xfId="0" quotePrefix="1" applyFont="1" applyBorder="1" applyAlignment="1">
      <alignment horizontal="center" vertical="center"/>
    </xf>
    <xf numFmtId="0" fontId="4" fillId="0" borderId="23" xfId="0" quotePrefix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2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20" fontId="25" fillId="0" borderId="2" xfId="0" applyNumberFormat="1" applyFont="1" applyBorder="1" applyAlignment="1">
      <alignment horizontal="center" vertical="center" wrapText="1"/>
    </xf>
    <xf numFmtId="20" fontId="25" fillId="0" borderId="2" xfId="0" quotePrefix="1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20" fontId="32" fillId="5" borderId="37" xfId="0" quotePrefix="1" applyNumberFormat="1" applyFont="1" applyFill="1" applyBorder="1" applyAlignment="1">
      <alignment horizontal="right" vertical="center" wrapText="1"/>
    </xf>
    <xf numFmtId="0" fontId="4" fillId="0" borderId="23" xfId="0" quotePrefix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164" fontId="33" fillId="0" borderId="23" xfId="1" applyFont="1" applyBorder="1" applyAlignment="1">
      <alignment horizontal="center" vertical="center" wrapText="1"/>
    </xf>
    <xf numFmtId="0" fontId="10" fillId="0" borderId="40" xfId="0" quotePrefix="1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26" fillId="0" borderId="23" xfId="0" quotePrefix="1" applyFont="1" applyBorder="1" applyAlignment="1">
      <alignment horizontal="center" vertical="center" wrapText="1"/>
    </xf>
    <xf numFmtId="3" fontId="26" fillId="0" borderId="23" xfId="0" quotePrefix="1" applyNumberFormat="1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7" fontId="19" fillId="0" borderId="1" xfId="0" quotePrefix="1" applyNumberFormat="1" applyFont="1" applyBorder="1" applyAlignment="1">
      <alignment horizontal="center" vertical="center"/>
    </xf>
    <xf numFmtId="16" fontId="19" fillId="0" borderId="1" xfId="0" quotePrefix="1" applyNumberFormat="1" applyFont="1" applyBorder="1" applyAlignment="1">
      <alignment horizontal="center" vertical="center"/>
    </xf>
    <xf numFmtId="0" fontId="39" fillId="0" borderId="23" xfId="0" quotePrefix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3" fontId="8" fillId="7" borderId="0" xfId="0" applyNumberFormat="1" applyFont="1" applyFill="1" applyAlignment="1">
      <alignment vertical="center" wrapText="1"/>
    </xf>
    <xf numFmtId="2" fontId="8" fillId="7" borderId="0" xfId="0" applyNumberFormat="1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1" fontId="8" fillId="7" borderId="0" xfId="0" applyNumberFormat="1" applyFont="1" applyFill="1" applyAlignment="1">
      <alignment vertical="center" wrapText="1"/>
    </xf>
    <xf numFmtId="0" fontId="25" fillId="0" borderId="20" xfId="0" applyFont="1" applyBorder="1" applyAlignment="1">
      <alignment horizontal="righ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readingOrder="1"/>
    </xf>
    <xf numFmtId="0" fontId="49" fillId="0" borderId="0" xfId="0" applyFont="1" applyAlignment="1">
      <alignment horizontal="left" vertical="center" readingOrder="1"/>
    </xf>
    <xf numFmtId="0" fontId="42" fillId="0" borderId="0" xfId="0" applyFont="1"/>
    <xf numFmtId="0" fontId="50" fillId="0" borderId="35" xfId="0" applyFont="1" applyBorder="1" applyAlignment="1">
      <alignment horizontal="center" vertical="center" wrapText="1" readingOrder="1"/>
    </xf>
    <xf numFmtId="0" fontId="50" fillId="0" borderId="3" xfId="0" applyFont="1" applyBorder="1" applyAlignment="1">
      <alignment horizontal="center" vertical="center" wrapText="1" readingOrder="1"/>
    </xf>
    <xf numFmtId="0" fontId="50" fillId="0" borderId="2" xfId="0" applyFont="1" applyBorder="1" applyAlignment="1">
      <alignment horizontal="center" vertical="center" wrapText="1" readingOrder="1"/>
    </xf>
    <xf numFmtId="0" fontId="50" fillId="14" borderId="2" xfId="0" applyFont="1" applyFill="1" applyBorder="1" applyAlignment="1">
      <alignment horizontal="center" wrapText="1" readingOrder="1"/>
    </xf>
    <xf numFmtId="0" fontId="50" fillId="14" borderId="2" xfId="0" applyFont="1" applyFill="1" applyBorder="1" applyAlignment="1">
      <alignment horizontal="left" vertical="center" wrapText="1" readingOrder="1"/>
    </xf>
    <xf numFmtId="0" fontId="50" fillId="0" borderId="2" xfId="0" applyFont="1" applyBorder="1" applyAlignment="1">
      <alignment horizontal="center" wrapText="1" readingOrder="1"/>
    </xf>
    <xf numFmtId="0" fontId="50" fillId="0" borderId="2" xfId="0" applyFont="1" applyBorder="1" applyAlignment="1">
      <alignment horizontal="left" wrapText="1" readingOrder="1"/>
    </xf>
    <xf numFmtId="0" fontId="50" fillId="14" borderId="2" xfId="0" applyFont="1" applyFill="1" applyBorder="1" applyAlignment="1">
      <alignment horizontal="left" wrapText="1" readingOrder="1"/>
    </xf>
    <xf numFmtId="0" fontId="50" fillId="0" borderId="2" xfId="0" applyFont="1" applyBorder="1" applyAlignment="1">
      <alignment horizontal="left" vertical="center" wrapText="1" readingOrder="1"/>
    </xf>
    <xf numFmtId="0" fontId="50" fillId="0" borderId="2" xfId="0" applyFont="1" applyBorder="1" applyAlignment="1">
      <alignment horizontal="left" vertical="top" wrapText="1" readingOrder="1"/>
    </xf>
    <xf numFmtId="0" fontId="50" fillId="14" borderId="2" xfId="0" applyFont="1" applyFill="1" applyBorder="1" applyAlignment="1">
      <alignment horizontal="left" vertical="top" wrapText="1" readingOrder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39" fillId="0" borderId="23" xfId="0" quotePrefix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0" fontId="15" fillId="0" borderId="17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167" fontId="26" fillId="0" borderId="40" xfId="0" applyNumberFormat="1" applyFont="1" applyBorder="1" applyAlignment="1">
      <alignment horizontal="center" vertical="center" wrapText="1"/>
    </xf>
    <xf numFmtId="0" fontId="25" fillId="0" borderId="23" xfId="0" quotePrefix="1" applyNumberFormat="1" applyFont="1" applyBorder="1" applyAlignment="1">
      <alignment horizontal="right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 readingOrder="1"/>
    </xf>
    <xf numFmtId="0" fontId="50" fillId="0" borderId="7" xfId="0" applyFont="1" applyBorder="1" applyAlignment="1">
      <alignment horizontal="center" vertical="center" wrapText="1" readingOrder="1"/>
    </xf>
    <xf numFmtId="0" fontId="50" fillId="0" borderId="4" xfId="0" applyFont="1" applyBorder="1" applyAlignment="1">
      <alignment horizontal="center" vertical="center" wrapText="1" readingOrder="1"/>
    </xf>
    <xf numFmtId="0" fontId="50" fillId="0" borderId="35" xfId="0" applyFont="1" applyBorder="1" applyAlignment="1">
      <alignment horizontal="center" vertical="center" wrapText="1" readingOrder="1"/>
    </xf>
    <xf numFmtId="0" fontId="50" fillId="0" borderId="3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8" fillId="9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justify" vertical="center" wrapText="1"/>
    </xf>
    <xf numFmtId="0" fontId="14" fillId="2" borderId="20" xfId="0" applyFont="1" applyFill="1" applyBorder="1" applyAlignment="1">
      <alignment horizontal="justify" vertical="center"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</cellXfs>
  <cellStyles count="5">
    <cellStyle name="Comma [0]" xfId="1" builtinId="6"/>
    <cellStyle name="Hyperlink" xfId="4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Maksimum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'2.'!$N$21:$R$21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('2.'!$D$17,'2.'!$F$17,'2.'!$H$17,'2.'!$J$17,'2.'!$L$17)</c:f>
              <c:numCache>
                <c:formatCode>General</c:formatCode>
                <c:ptCount val="5"/>
                <c:pt idx="0">
                  <c:v>33.4</c:v>
                </c:pt>
                <c:pt idx="1">
                  <c:v>31.3</c:v>
                </c:pt>
                <c:pt idx="2">
                  <c:v>26.9</c:v>
                </c:pt>
                <c:pt idx="3">
                  <c:v>34</c:v>
                </c:pt>
                <c:pt idx="4" formatCode="0.0">
                  <c:v>33.825000000000003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0-465F-B126-13E3D20ED074}"/>
            </c:ext>
          </c:extLst>
        </c:ser>
        <c:ser>
          <c:idx val="1"/>
          <c:order val="1"/>
          <c:tx>
            <c:v>Minimum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'2.'!$N$21:$R$21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('2.'!$E$17,'2.'!$G$17,'2.'!$I$17,'2.'!$K$17,'2.'!$M$17)</c:f>
              <c:numCache>
                <c:formatCode>General</c:formatCode>
                <c:ptCount val="5"/>
                <c:pt idx="0">
                  <c:v>23.7</c:v>
                </c:pt>
                <c:pt idx="1">
                  <c:v>23.6</c:v>
                </c:pt>
                <c:pt idx="2">
                  <c:v>23.8</c:v>
                </c:pt>
                <c:pt idx="3">
                  <c:v>23</c:v>
                </c:pt>
                <c:pt idx="4" formatCode="0.0">
                  <c:v>22.883333333333336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90-465F-B126-13E3D20ED074}"/>
            </c:ext>
          </c:extLst>
        </c:ser>
        <c:marker val="1"/>
        <c:axId val="76310016"/>
        <c:axId val="76311936"/>
      </c:lineChart>
      <c:catAx>
        <c:axId val="76310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11936"/>
        <c:crosses val="autoZero"/>
        <c:auto val="1"/>
        <c:lblAlgn val="ctr"/>
        <c:lblOffset val="100"/>
      </c:catAx>
      <c:valAx>
        <c:axId val="76311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1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Maksimum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'3.'!$N$20:$R$20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('3.'!$D$17,'3.'!$F$17,'3.'!$H$17,'3.'!$J$17,'3.'!$L$17)</c:f>
              <c:numCache>
                <c:formatCode>General</c:formatCode>
                <c:ptCount val="5"/>
                <c:pt idx="0">
                  <c:v>96.5</c:v>
                </c:pt>
                <c:pt idx="1">
                  <c:v>96.2</c:v>
                </c:pt>
                <c:pt idx="2">
                  <c:v>81.8</c:v>
                </c:pt>
                <c:pt idx="3">
                  <c:v>97.8</c:v>
                </c:pt>
                <c:pt idx="4" formatCode="0.00">
                  <c:v>98.583333333333329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F8-4ED2-AD6C-2A72A0E285D8}"/>
            </c:ext>
          </c:extLst>
        </c:ser>
        <c:ser>
          <c:idx val="1"/>
          <c:order val="1"/>
          <c:tx>
            <c:v>Minimum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'3.'!$N$20:$R$20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('3.'!$E$17,'3.'!$G$17,'3.'!$I$17,'3.'!$K$17,'3.'!$M$17)</c:f>
              <c:numCache>
                <c:formatCode>General</c:formatCode>
                <c:ptCount val="5"/>
                <c:pt idx="0">
                  <c:v>65.400000000000006</c:v>
                </c:pt>
                <c:pt idx="1">
                  <c:v>64.400000000000006</c:v>
                </c:pt>
                <c:pt idx="2">
                  <c:v>60.4</c:v>
                </c:pt>
                <c:pt idx="3">
                  <c:v>51</c:v>
                </c:pt>
                <c:pt idx="4" formatCode="0.00">
                  <c:v>47.083333333333336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F8-4ED2-AD6C-2A72A0E285D8}"/>
            </c:ext>
          </c:extLst>
        </c:ser>
        <c:marker val="1"/>
        <c:axId val="76328320"/>
        <c:axId val="82224640"/>
      </c:lineChart>
      <c:catAx>
        <c:axId val="763283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24640"/>
        <c:crosses val="autoZero"/>
        <c:auto val="1"/>
        <c:lblAlgn val="ctr"/>
        <c:lblOffset val="100"/>
      </c:catAx>
      <c:valAx>
        <c:axId val="82224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'5'!$C$3:$G$3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'5'!$C$16:$G$16</c:f>
              <c:numCache>
                <c:formatCode>General</c:formatCode>
                <c:ptCount val="5"/>
                <c:pt idx="0">
                  <c:v>2.7</c:v>
                </c:pt>
                <c:pt idx="1">
                  <c:v>3.1</c:v>
                </c:pt>
                <c:pt idx="2">
                  <c:v>2.6</c:v>
                </c:pt>
                <c:pt idx="3">
                  <c:v>6.1</c:v>
                </c:pt>
                <c:pt idx="4">
                  <c:v>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6-4529-86C1-91EAF1840528}"/>
            </c:ext>
          </c:extLst>
        </c:ser>
        <c:marker val="1"/>
        <c:axId val="88093440"/>
        <c:axId val="88095360"/>
      </c:lineChart>
      <c:catAx>
        <c:axId val="880934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95360"/>
        <c:crosses val="autoZero"/>
        <c:auto val="1"/>
        <c:lblAlgn val="ctr"/>
        <c:lblOffset val="100"/>
      </c:catAx>
      <c:valAx>
        <c:axId val="88095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9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'13'!$A$22</c:f>
              <c:strCache>
                <c:ptCount val="1"/>
                <c:pt idx="0">
                  <c:v>Produk Domestik Regional Bruto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0.10243766404199475"/>
                  <c:y val="1.62383347914844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76-4574-8C92-E9C6B2D25B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'13'!$B$4:$H$4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'13'!$B$22:$H$22</c:f>
              <c:numCache>
                <c:formatCode>General</c:formatCode>
                <c:ptCount val="5"/>
                <c:pt idx="0">
                  <c:v>5.0199999999999996</c:v>
                </c:pt>
                <c:pt idx="1">
                  <c:v>4.8899999999999997</c:v>
                </c:pt>
                <c:pt idx="2">
                  <c:v>4.17</c:v>
                </c:pt>
                <c:pt idx="3">
                  <c:v>-1.87</c:v>
                </c:pt>
                <c:pt idx="4">
                  <c:v>3.36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76-4574-8C92-E9C6B2D25B87}"/>
            </c:ext>
          </c:extLst>
        </c:ser>
        <c:marker val="1"/>
        <c:axId val="89545344"/>
        <c:axId val="89563520"/>
      </c:lineChart>
      <c:catAx>
        <c:axId val="89545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63520"/>
        <c:crosses val="autoZero"/>
        <c:auto val="1"/>
        <c:lblAlgn val="ctr"/>
        <c:lblOffset val="100"/>
      </c:catAx>
      <c:valAx>
        <c:axId val="89563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4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'20'!$A$14</c:f>
              <c:strCache>
                <c:ptCount val="1"/>
                <c:pt idx="0">
                  <c:v>Kab. Kotabaru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'20'!$C$13:$H$13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'20'!$B$13:$H$13</c15:sqref>
                  </c15:fullRef>
                </c:ext>
              </c:extLst>
            </c:numRef>
          </c:cat>
          <c:val>
            <c:numRef>
              <c:f>'20'!$C$14:$H$14</c:f>
              <c:numCache>
                <c:formatCode>General</c:formatCode>
                <c:ptCount val="6"/>
                <c:pt idx="0">
                  <c:v>67.099999999999994</c:v>
                </c:pt>
                <c:pt idx="1">
                  <c:v>67.790000000000006</c:v>
                </c:pt>
                <c:pt idx="2">
                  <c:v>68.319999999999993</c:v>
                </c:pt>
                <c:pt idx="3">
                  <c:v>68.95</c:v>
                </c:pt>
                <c:pt idx="4">
                  <c:v>68.86</c:v>
                </c:pt>
                <c:pt idx="5">
                  <c:v>69.13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'20'!$B$14:$H$14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F6-468D-A3A6-B1AB0C5F585E}"/>
            </c:ext>
          </c:extLst>
        </c:ser>
        <c:ser>
          <c:idx val="1"/>
          <c:order val="1"/>
          <c:tx>
            <c:strRef>
              <c:f>'20'!$A$15</c:f>
              <c:strCache>
                <c:ptCount val="1"/>
                <c:pt idx="0">
                  <c:v>Prov. Kalimantan Selatan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'20'!$C$13:$H$13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'20'!$B$13:$H$13</c15:sqref>
                  </c15:fullRef>
                </c:ext>
              </c:extLst>
            </c:numRef>
          </c:cat>
          <c:val>
            <c:numRef>
              <c:f>'20'!$C$15:$H$15</c:f>
              <c:numCache>
                <c:formatCode>General</c:formatCode>
                <c:ptCount val="6"/>
                <c:pt idx="0">
                  <c:v>69.05</c:v>
                </c:pt>
                <c:pt idx="1">
                  <c:v>69.650000000000006</c:v>
                </c:pt>
                <c:pt idx="2">
                  <c:v>70.17</c:v>
                </c:pt>
                <c:pt idx="3">
                  <c:v>70.72</c:v>
                </c:pt>
                <c:pt idx="4">
                  <c:v>70.91</c:v>
                </c:pt>
                <c:pt idx="5">
                  <c:v>71.28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'20'!$B$15:$H$15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F6-468D-A3A6-B1AB0C5F585E}"/>
            </c:ext>
          </c:extLst>
        </c:ser>
        <c:marker val="1"/>
        <c:axId val="89805952"/>
        <c:axId val="89807488"/>
      </c:lineChart>
      <c:catAx>
        <c:axId val="898059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07488"/>
        <c:crosses val="autoZero"/>
        <c:auto val="1"/>
        <c:lblAlgn val="ctr"/>
        <c:lblOffset val="100"/>
      </c:catAx>
      <c:valAx>
        <c:axId val="8980748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980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Pengeluaran Per Kapita Disesuaikan (Ribu Rupiah/Orang/Tahun)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'20'!$B$55</c:f>
              <c:strCache>
                <c:ptCount val="1"/>
                <c:pt idx="0">
                  <c:v>Kabupaten Kotabaru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'20'!$A$56:$A$61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'20'!$B$56:$B$61</c:f>
              <c:numCache>
                <c:formatCode>#,##0</c:formatCode>
                <c:ptCount val="6"/>
                <c:pt idx="0">
                  <c:v>11065</c:v>
                </c:pt>
                <c:pt idx="1">
                  <c:v>11579</c:v>
                </c:pt>
                <c:pt idx="2">
                  <c:v>11579</c:v>
                </c:pt>
                <c:pt idx="3">
                  <c:v>11731</c:v>
                </c:pt>
                <c:pt idx="4">
                  <c:v>11530</c:v>
                </c:pt>
                <c:pt idx="5">
                  <c:v>11720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82-49AD-94E1-1A3EE3DD88B4}"/>
            </c:ext>
          </c:extLst>
        </c:ser>
        <c:ser>
          <c:idx val="1"/>
          <c:order val="1"/>
          <c:tx>
            <c:strRef>
              <c:f>'20'!$C$55</c:f>
              <c:strCache>
                <c:ptCount val="1"/>
                <c:pt idx="0">
                  <c:v>Propinsi Kalimantan Selatan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'20'!$A$56:$A$61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'20'!$C$56:$C$61</c:f>
              <c:numCache>
                <c:formatCode>#,##0</c:formatCode>
                <c:ptCount val="6"/>
                <c:pt idx="0">
                  <c:v>11307</c:v>
                </c:pt>
                <c:pt idx="1">
                  <c:v>11600</c:v>
                </c:pt>
                <c:pt idx="2">
                  <c:v>12062</c:v>
                </c:pt>
                <c:pt idx="3">
                  <c:v>12253</c:v>
                </c:pt>
                <c:pt idx="4">
                  <c:v>12032</c:v>
                </c:pt>
                <c:pt idx="5">
                  <c:v>12143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82-49AD-94E1-1A3EE3DD88B4}"/>
            </c:ext>
          </c:extLst>
        </c:ser>
        <c:marker val="1"/>
        <c:axId val="88345984"/>
        <c:axId val="88355968"/>
      </c:lineChart>
      <c:catAx>
        <c:axId val="88345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55968"/>
        <c:crosses val="autoZero"/>
        <c:auto val="1"/>
        <c:lblAlgn val="ctr"/>
        <c:lblOffset val="100"/>
      </c:catAx>
      <c:valAx>
        <c:axId val="88355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18</xdr:row>
      <xdr:rowOff>133350</xdr:rowOff>
    </xdr:from>
    <xdr:to>
      <xdr:col>11</xdr:col>
      <xdr:colOff>276225</xdr:colOff>
      <xdr:row>33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9479ED9-E9EB-6514-167F-C4FD82DB8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18</xdr:row>
      <xdr:rowOff>152400</xdr:rowOff>
    </xdr:from>
    <xdr:to>
      <xdr:col>11</xdr:col>
      <xdr:colOff>479425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95A472D-976D-5401-BF9E-0212858AB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120650</xdr:rowOff>
    </xdr:from>
    <xdr:to>
      <xdr:col>16</xdr:col>
      <xdr:colOff>180975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BCD7241-BE2C-7B3F-46D9-004C6F6A3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136525</xdr:colOff>
      <xdr:row>3</xdr:row>
      <xdr:rowOff>149225</xdr:rowOff>
    </xdr:from>
    <xdr:to>
      <xdr:col>16</xdr:col>
      <xdr:colOff>441325</xdr:colOff>
      <xdr:row>17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3806DB5F-09A6-4D0C-85B2-237350B95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231775</xdr:colOff>
      <xdr:row>8</xdr:row>
      <xdr:rowOff>130175</xdr:rowOff>
    </xdr:from>
    <xdr:to>
      <xdr:col>15</xdr:col>
      <xdr:colOff>536575</xdr:colOff>
      <xdr:row>23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FF51CF4-B7CD-44D9-BA99-6F25A79EF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22225</xdr:colOff>
      <xdr:row>51</xdr:row>
      <xdr:rowOff>22225</xdr:rowOff>
    </xdr:from>
    <xdr:to>
      <xdr:col>11</xdr:col>
      <xdr:colOff>327025</xdr:colOff>
      <xdr:row>66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692F9CE8-0DE5-40EB-AE39-FA2FB143F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26" sqref="A26"/>
    </sheetView>
  </sheetViews>
  <sheetFormatPr defaultColWidth="8.7109375" defaultRowHeight="15"/>
  <cols>
    <col min="1" max="1" width="4.85546875" style="1" customWidth="1"/>
    <col min="2" max="2" width="51.5703125" style="1" customWidth="1"/>
    <col min="3" max="3" width="27.42578125" style="1" customWidth="1"/>
    <col min="4" max="5" width="8.7109375" style="27"/>
    <col min="6" max="6" width="8.7109375" style="1"/>
    <col min="7" max="11" width="8.7109375" style="362"/>
    <col min="12" max="16384" width="8.7109375" style="1"/>
  </cols>
  <sheetData>
    <row r="2" spans="1:11" s="351" customFormat="1">
      <c r="A2" s="434" t="s">
        <v>54</v>
      </c>
      <c r="B2" s="435" t="s">
        <v>55</v>
      </c>
      <c r="C2" s="434" t="s">
        <v>928</v>
      </c>
      <c r="D2" s="434">
        <v>2021</v>
      </c>
      <c r="E2" s="434"/>
      <c r="G2" s="352"/>
      <c r="H2" s="352"/>
      <c r="I2" s="352"/>
      <c r="J2" s="352"/>
      <c r="K2" s="352"/>
    </row>
    <row r="3" spans="1:11" s="351" customFormat="1">
      <c r="A3" s="434"/>
      <c r="B3" s="435"/>
      <c r="C3" s="434"/>
      <c r="D3" s="351" t="s">
        <v>56</v>
      </c>
      <c r="E3" s="351" t="s">
        <v>57</v>
      </c>
      <c r="G3" s="352"/>
      <c r="H3" s="352"/>
      <c r="I3" s="352"/>
      <c r="J3" s="352"/>
      <c r="K3" s="352"/>
    </row>
    <row r="4" spans="1:11">
      <c r="D4" s="27">
        <f>SUM(D5:D204)</f>
        <v>85</v>
      </c>
      <c r="E4" s="27">
        <f>SUM(E5:E204)</f>
        <v>0</v>
      </c>
    </row>
    <row r="6" spans="1:11">
      <c r="A6" s="289">
        <v>1</v>
      </c>
      <c r="B6" s="1" t="s">
        <v>109</v>
      </c>
      <c r="C6" s="1" t="s">
        <v>929</v>
      </c>
    </row>
    <row r="7" spans="1:11">
      <c r="A7" s="289">
        <v>2</v>
      </c>
      <c r="B7" s="1" t="s">
        <v>128</v>
      </c>
      <c r="C7" s="1" t="s">
        <v>973</v>
      </c>
      <c r="D7" s="27">
        <v>1</v>
      </c>
    </row>
    <row r="8" spans="1:11" ht="30">
      <c r="A8" s="289">
        <v>3</v>
      </c>
      <c r="B8" s="1" t="s">
        <v>130</v>
      </c>
      <c r="C8" s="1" t="s">
        <v>973</v>
      </c>
      <c r="D8" s="27">
        <v>1</v>
      </c>
    </row>
    <row r="9" spans="1:11">
      <c r="A9" s="289">
        <v>4</v>
      </c>
      <c r="B9" s="1" t="s">
        <v>132</v>
      </c>
      <c r="C9" s="1" t="s">
        <v>973</v>
      </c>
      <c r="D9" s="27">
        <v>1</v>
      </c>
    </row>
    <row r="10" spans="1:11">
      <c r="A10" s="289">
        <v>5</v>
      </c>
      <c r="B10" s="1" t="s">
        <v>134</v>
      </c>
      <c r="C10" s="1" t="s">
        <v>973</v>
      </c>
      <c r="D10" s="27">
        <v>1</v>
      </c>
    </row>
    <row r="11" spans="1:11" ht="30">
      <c r="A11" s="289">
        <v>6</v>
      </c>
      <c r="B11" s="1" t="s">
        <v>138</v>
      </c>
      <c r="C11" s="1" t="s">
        <v>973</v>
      </c>
      <c r="D11" s="27">
        <v>1</v>
      </c>
    </row>
    <row r="12" spans="1:11" ht="30">
      <c r="A12" s="289">
        <v>7</v>
      </c>
      <c r="B12" s="1" t="s">
        <v>140</v>
      </c>
      <c r="C12" s="1" t="s">
        <v>973</v>
      </c>
      <c r="D12" s="27">
        <v>1</v>
      </c>
    </row>
    <row r="13" spans="1:11">
      <c r="A13" s="289">
        <v>8</v>
      </c>
      <c r="B13" s="1" t="s">
        <v>1032</v>
      </c>
      <c r="C13" s="1" t="s">
        <v>930</v>
      </c>
      <c r="D13" s="27">
        <v>1</v>
      </c>
    </row>
    <row r="14" spans="1:11">
      <c r="A14" s="289">
        <v>9</v>
      </c>
      <c r="B14" s="1" t="s">
        <v>0</v>
      </c>
      <c r="C14" s="1" t="s">
        <v>932</v>
      </c>
      <c r="D14" s="27">
        <v>1</v>
      </c>
    </row>
    <row r="15" spans="1:11" ht="30">
      <c r="A15" s="289">
        <v>10</v>
      </c>
      <c r="B15" s="1" t="s">
        <v>162</v>
      </c>
      <c r="C15" s="1" t="s">
        <v>932</v>
      </c>
      <c r="D15" s="27">
        <v>1</v>
      </c>
    </row>
    <row r="16" spans="1:11" ht="30">
      <c r="A16" s="289">
        <v>11</v>
      </c>
      <c r="B16" s="1" t="s">
        <v>49</v>
      </c>
      <c r="C16" s="1" t="s">
        <v>929</v>
      </c>
      <c r="D16" s="27">
        <v>1</v>
      </c>
    </row>
    <row r="17" spans="1:4" ht="30">
      <c r="A17" s="289">
        <v>12</v>
      </c>
      <c r="B17" s="1" t="s">
        <v>164</v>
      </c>
      <c r="C17" s="1" t="s">
        <v>929</v>
      </c>
      <c r="D17" s="27">
        <v>1</v>
      </c>
    </row>
    <row r="18" spans="1:4" ht="30">
      <c r="A18" s="289">
        <v>13</v>
      </c>
      <c r="B18" s="1" t="s">
        <v>50</v>
      </c>
      <c r="C18" s="1" t="s">
        <v>929</v>
      </c>
      <c r="D18" s="27">
        <v>1</v>
      </c>
    </row>
    <row r="19" spans="1:4" ht="45">
      <c r="A19" s="289">
        <v>14</v>
      </c>
      <c r="B19" s="1" t="s">
        <v>266</v>
      </c>
      <c r="C19" s="1" t="s">
        <v>929</v>
      </c>
      <c r="D19" s="27">
        <v>1</v>
      </c>
    </row>
    <row r="20" spans="1:4" ht="45">
      <c r="A20" s="289">
        <v>15</v>
      </c>
      <c r="B20" s="1" t="s">
        <v>287</v>
      </c>
      <c r="C20" s="1" t="s">
        <v>929</v>
      </c>
      <c r="D20" s="27">
        <v>1</v>
      </c>
    </row>
    <row r="21" spans="1:4" ht="30">
      <c r="A21" s="289">
        <v>16</v>
      </c>
      <c r="B21" s="1" t="s">
        <v>291</v>
      </c>
      <c r="C21" s="1" t="s">
        <v>929</v>
      </c>
      <c r="D21" s="27">
        <v>1</v>
      </c>
    </row>
    <row r="22" spans="1:4" ht="30">
      <c r="A22" s="289">
        <v>17</v>
      </c>
      <c r="B22" s="1" t="s">
        <v>295</v>
      </c>
      <c r="C22" s="1" t="s">
        <v>929</v>
      </c>
      <c r="D22" s="27">
        <v>1</v>
      </c>
    </row>
    <row r="23" spans="1:4">
      <c r="A23" s="289">
        <v>18</v>
      </c>
      <c r="B23" s="1" t="s">
        <v>297</v>
      </c>
      <c r="C23" s="1" t="s">
        <v>929</v>
      </c>
      <c r="D23" s="27">
        <v>1</v>
      </c>
    </row>
    <row r="24" spans="1:4" ht="30">
      <c r="A24" s="289">
        <v>19</v>
      </c>
      <c r="B24" s="1" t="s">
        <v>298</v>
      </c>
      <c r="C24" s="1" t="s">
        <v>929</v>
      </c>
      <c r="D24" s="27">
        <v>1</v>
      </c>
    </row>
    <row r="25" spans="1:4" ht="30">
      <c r="A25" s="289">
        <v>20</v>
      </c>
      <c r="B25" s="1" t="s">
        <v>303</v>
      </c>
      <c r="C25" s="1" t="s">
        <v>929</v>
      </c>
      <c r="D25" s="27">
        <v>1</v>
      </c>
    </row>
    <row r="26" spans="1:4" ht="30">
      <c r="A26" s="289">
        <v>21</v>
      </c>
      <c r="B26" s="1" t="s">
        <v>321</v>
      </c>
      <c r="C26" s="1" t="s">
        <v>933</v>
      </c>
      <c r="D26" s="27">
        <v>1</v>
      </c>
    </row>
    <row r="27" spans="1:4" ht="30">
      <c r="A27" s="289">
        <v>22</v>
      </c>
      <c r="B27" s="1" t="s">
        <v>325</v>
      </c>
      <c r="C27" s="1" t="s">
        <v>933</v>
      </c>
      <c r="D27" s="27">
        <v>1</v>
      </c>
    </row>
    <row r="28" spans="1:4" ht="30">
      <c r="A28" s="289">
        <v>23</v>
      </c>
      <c r="B28" s="1" t="s">
        <v>335</v>
      </c>
      <c r="C28" s="1" t="s">
        <v>934</v>
      </c>
      <c r="D28" s="27">
        <v>1</v>
      </c>
    </row>
    <row r="29" spans="1:4" ht="30">
      <c r="A29" s="289">
        <v>24</v>
      </c>
      <c r="B29" s="1" t="s">
        <v>358</v>
      </c>
      <c r="C29" s="1" t="s">
        <v>935</v>
      </c>
      <c r="D29" s="27">
        <v>1</v>
      </c>
    </row>
    <row r="30" spans="1:4" ht="30">
      <c r="A30" s="289">
        <v>25</v>
      </c>
      <c r="B30" s="1" t="s">
        <v>362</v>
      </c>
      <c r="C30" s="1" t="s">
        <v>935</v>
      </c>
      <c r="D30" s="27">
        <v>1</v>
      </c>
    </row>
    <row r="31" spans="1:4" ht="30">
      <c r="A31" s="289">
        <v>26</v>
      </c>
      <c r="B31" s="1" t="s">
        <v>367</v>
      </c>
      <c r="C31" s="1" t="s">
        <v>935</v>
      </c>
      <c r="D31" s="27">
        <v>1</v>
      </c>
    </row>
    <row r="32" spans="1:4" ht="30">
      <c r="A32" s="289">
        <v>27</v>
      </c>
      <c r="B32" s="1" t="s">
        <v>371</v>
      </c>
      <c r="C32" s="1" t="s">
        <v>936</v>
      </c>
      <c r="D32" s="27">
        <v>1</v>
      </c>
    </row>
    <row r="33" spans="1:4">
      <c r="A33" s="289">
        <v>28</v>
      </c>
      <c r="B33" s="1" t="s">
        <v>373</v>
      </c>
      <c r="C33" s="1" t="s">
        <v>936</v>
      </c>
      <c r="D33" s="27">
        <v>1</v>
      </c>
    </row>
    <row r="34" spans="1:4">
      <c r="A34" s="289">
        <v>29</v>
      </c>
      <c r="B34" s="1" t="s">
        <v>375</v>
      </c>
      <c r="C34" s="1" t="s">
        <v>936</v>
      </c>
      <c r="D34" s="27">
        <v>1</v>
      </c>
    </row>
    <row r="35" spans="1:4" ht="30">
      <c r="A35" s="289">
        <v>30</v>
      </c>
      <c r="B35" s="1" t="s">
        <v>379</v>
      </c>
      <c r="C35" s="1" t="s">
        <v>936</v>
      </c>
      <c r="D35" s="27">
        <v>1</v>
      </c>
    </row>
    <row r="36" spans="1:4" ht="30">
      <c r="A36" s="289">
        <v>31</v>
      </c>
      <c r="B36" s="1" t="s">
        <v>388</v>
      </c>
      <c r="C36" s="1" t="s">
        <v>936</v>
      </c>
      <c r="D36" s="27">
        <v>1</v>
      </c>
    </row>
    <row r="37" spans="1:4">
      <c r="A37" s="289">
        <v>32</v>
      </c>
      <c r="B37" s="1" t="s">
        <v>393</v>
      </c>
      <c r="C37" s="1" t="s">
        <v>936</v>
      </c>
      <c r="D37" s="27">
        <v>1</v>
      </c>
    </row>
    <row r="38" spans="1:4" ht="30">
      <c r="A38" s="289">
        <v>33</v>
      </c>
      <c r="B38" s="1" t="s">
        <v>412</v>
      </c>
      <c r="C38" s="1" t="s">
        <v>937</v>
      </c>
      <c r="D38" s="27">
        <v>1</v>
      </c>
    </row>
    <row r="39" spans="1:4">
      <c r="A39" s="289">
        <v>34</v>
      </c>
      <c r="B39" s="1" t="s">
        <v>420</v>
      </c>
      <c r="C39" s="1" t="s">
        <v>937</v>
      </c>
      <c r="D39" s="27">
        <v>1</v>
      </c>
    </row>
    <row r="40" spans="1:4">
      <c r="A40" s="289">
        <v>35</v>
      </c>
      <c r="B40" s="1" t="s">
        <v>439</v>
      </c>
      <c r="C40" s="1" t="s">
        <v>937</v>
      </c>
      <c r="D40" s="27">
        <v>1</v>
      </c>
    </row>
    <row r="41" spans="1:4" ht="30">
      <c r="A41" s="289">
        <v>36</v>
      </c>
      <c r="B41" s="1" t="s">
        <v>440</v>
      </c>
      <c r="C41" s="1" t="s">
        <v>938</v>
      </c>
      <c r="D41" s="27">
        <v>1</v>
      </c>
    </row>
    <row r="42" spans="1:4">
      <c r="A42" s="289">
        <v>37</v>
      </c>
      <c r="B42" s="1" t="s">
        <v>446</v>
      </c>
      <c r="C42" s="1" t="s">
        <v>937</v>
      </c>
      <c r="D42" s="27">
        <v>1</v>
      </c>
    </row>
    <row r="43" spans="1:4" ht="30">
      <c r="A43" s="289">
        <v>38</v>
      </c>
      <c r="B43" s="1" t="s">
        <v>451</v>
      </c>
      <c r="C43" s="1" t="s">
        <v>937</v>
      </c>
      <c r="D43" s="27">
        <v>1</v>
      </c>
    </row>
    <row r="44" spans="1:4" ht="30">
      <c r="A44" s="289">
        <v>39</v>
      </c>
      <c r="B44" s="1" t="s">
        <v>455</v>
      </c>
      <c r="C44" s="1" t="s">
        <v>937</v>
      </c>
      <c r="D44" s="27">
        <v>1</v>
      </c>
    </row>
    <row r="45" spans="1:4">
      <c r="A45" s="289">
        <v>40</v>
      </c>
      <c r="B45" s="1" t="s">
        <v>459</v>
      </c>
      <c r="C45" s="1" t="s">
        <v>937</v>
      </c>
      <c r="D45" s="27">
        <v>1</v>
      </c>
    </row>
    <row r="46" spans="1:4" ht="45">
      <c r="A46" s="289">
        <v>41</v>
      </c>
      <c r="B46" s="1" t="s">
        <v>465</v>
      </c>
      <c r="C46" s="1" t="s">
        <v>939</v>
      </c>
      <c r="D46" s="27">
        <v>1</v>
      </c>
    </row>
    <row r="47" spans="1:4" ht="45">
      <c r="A47" s="289">
        <v>42</v>
      </c>
      <c r="B47" s="1" t="s">
        <v>475</v>
      </c>
      <c r="C47" s="1" t="s">
        <v>940</v>
      </c>
      <c r="D47" s="27">
        <v>1</v>
      </c>
    </row>
    <row r="48" spans="1:4">
      <c r="A48" s="289">
        <v>43</v>
      </c>
      <c r="B48" s="1" t="s">
        <v>485</v>
      </c>
      <c r="C48" s="1" t="s">
        <v>941</v>
      </c>
      <c r="D48" s="27">
        <v>1</v>
      </c>
    </row>
    <row r="49" spans="1:4">
      <c r="A49" s="289">
        <v>44</v>
      </c>
      <c r="B49" s="1" t="s">
        <v>489</v>
      </c>
      <c r="C49" s="1" t="s">
        <v>942</v>
      </c>
      <c r="D49" s="27">
        <v>1</v>
      </c>
    </row>
    <row r="50" spans="1:4" ht="30">
      <c r="A50" s="289">
        <v>45</v>
      </c>
      <c r="B50" s="1" t="s">
        <v>494</v>
      </c>
      <c r="C50" s="1" t="s">
        <v>943</v>
      </c>
      <c r="D50" s="27">
        <v>1</v>
      </c>
    </row>
    <row r="51" spans="1:4">
      <c r="A51" s="289">
        <v>46</v>
      </c>
      <c r="B51" s="1" t="s">
        <v>500</v>
      </c>
      <c r="C51" s="1" t="s">
        <v>944</v>
      </c>
      <c r="D51" s="27">
        <v>1</v>
      </c>
    </row>
    <row r="52" spans="1:4">
      <c r="A52" s="289">
        <v>47</v>
      </c>
      <c r="B52" s="1" t="s">
        <v>505</v>
      </c>
      <c r="C52" s="1" t="s">
        <v>939</v>
      </c>
      <c r="D52" s="27">
        <v>1</v>
      </c>
    </row>
    <row r="53" spans="1:4">
      <c r="A53" s="289">
        <v>48</v>
      </c>
      <c r="B53" s="1" t="s">
        <v>510</v>
      </c>
      <c r="C53" s="1" t="s">
        <v>945</v>
      </c>
      <c r="D53" s="27">
        <v>1</v>
      </c>
    </row>
    <row r="54" spans="1:4" ht="30">
      <c r="A54" s="289">
        <v>49</v>
      </c>
      <c r="B54" s="1" t="s">
        <v>518</v>
      </c>
      <c r="C54" s="1" t="s">
        <v>931</v>
      </c>
      <c r="D54" s="27">
        <v>1</v>
      </c>
    </row>
    <row r="55" spans="1:4" ht="30">
      <c r="A55" s="289">
        <v>50</v>
      </c>
      <c r="B55" s="1" t="s">
        <v>527</v>
      </c>
      <c r="C55" s="1" t="s">
        <v>947</v>
      </c>
      <c r="D55" s="27">
        <v>1</v>
      </c>
    </row>
    <row r="56" spans="1:4" ht="30">
      <c r="A56" s="289">
        <v>51</v>
      </c>
      <c r="B56" s="1" t="s">
        <v>533</v>
      </c>
      <c r="C56" s="1" t="s">
        <v>946</v>
      </c>
      <c r="D56" s="27">
        <v>1</v>
      </c>
    </row>
    <row r="57" spans="1:4" ht="30">
      <c r="A57" s="289">
        <v>52</v>
      </c>
      <c r="B57" s="1" t="s">
        <v>554</v>
      </c>
      <c r="C57" s="1" t="s">
        <v>943</v>
      </c>
      <c r="D57" s="27">
        <v>1</v>
      </c>
    </row>
    <row r="58" spans="1:4">
      <c r="A58" s="289">
        <v>53</v>
      </c>
      <c r="B58" s="1" t="s">
        <v>558</v>
      </c>
      <c r="C58" s="1" t="s">
        <v>943</v>
      </c>
      <c r="D58" s="27">
        <v>1</v>
      </c>
    </row>
    <row r="59" spans="1:4" ht="45">
      <c r="A59" s="289">
        <v>54</v>
      </c>
      <c r="B59" s="1" t="s">
        <v>562</v>
      </c>
      <c r="C59" s="1" t="s">
        <v>943</v>
      </c>
      <c r="D59" s="27">
        <v>1</v>
      </c>
    </row>
    <row r="60" spans="1:4">
      <c r="A60" s="289">
        <v>55</v>
      </c>
      <c r="B60" s="1" t="s">
        <v>572</v>
      </c>
      <c r="C60" s="1" t="s">
        <v>948</v>
      </c>
      <c r="D60" s="27">
        <v>1</v>
      </c>
    </row>
    <row r="61" spans="1:4" ht="30">
      <c r="A61" s="289">
        <v>56</v>
      </c>
      <c r="B61" s="1" t="s">
        <v>597</v>
      </c>
      <c r="C61" s="1" t="s">
        <v>949</v>
      </c>
      <c r="D61" s="27">
        <v>1</v>
      </c>
    </row>
    <row r="62" spans="1:4" ht="30">
      <c r="A62" s="289">
        <v>57</v>
      </c>
      <c r="B62" s="1" t="s">
        <v>603</v>
      </c>
      <c r="C62" s="1" t="s">
        <v>950</v>
      </c>
      <c r="D62" s="27">
        <v>1</v>
      </c>
    </row>
    <row r="63" spans="1:4">
      <c r="A63" s="289">
        <v>58</v>
      </c>
      <c r="B63" s="1" t="s">
        <v>608</v>
      </c>
      <c r="C63" s="1" t="s">
        <v>950</v>
      </c>
      <c r="D63" s="27">
        <v>1</v>
      </c>
    </row>
    <row r="64" spans="1:4" ht="30">
      <c r="A64" s="289">
        <v>59</v>
      </c>
      <c r="B64" s="1" t="s">
        <v>612</v>
      </c>
      <c r="C64" s="1" t="s">
        <v>951</v>
      </c>
      <c r="D64" s="27">
        <v>1</v>
      </c>
    </row>
    <row r="65" spans="1:6" ht="30">
      <c r="A65" s="289">
        <v>60</v>
      </c>
      <c r="B65" s="1" t="s">
        <v>618</v>
      </c>
      <c r="C65" s="1" t="s">
        <v>934</v>
      </c>
      <c r="D65" s="27">
        <v>1</v>
      </c>
    </row>
    <row r="66" spans="1:6">
      <c r="A66" s="289">
        <v>61</v>
      </c>
      <c r="B66" s="1" t="s">
        <v>622</v>
      </c>
      <c r="C66" s="1" t="s">
        <v>949</v>
      </c>
    </row>
    <row r="67" spans="1:6">
      <c r="A67" s="289">
        <v>62</v>
      </c>
      <c r="B67" s="1" t="s">
        <v>626</v>
      </c>
      <c r="C67" s="1" t="s">
        <v>949</v>
      </c>
      <c r="D67" s="27">
        <v>1</v>
      </c>
    </row>
    <row r="68" spans="1:6">
      <c r="A68" s="289">
        <v>63</v>
      </c>
      <c r="B68" s="1" t="s">
        <v>628</v>
      </c>
      <c r="C68" s="1" t="s">
        <v>935</v>
      </c>
      <c r="D68" s="27">
        <v>1</v>
      </c>
    </row>
    <row r="69" spans="1:6">
      <c r="A69" s="289">
        <v>64</v>
      </c>
      <c r="B69" s="1" t="s">
        <v>633</v>
      </c>
      <c r="C69" s="1" t="s">
        <v>952</v>
      </c>
      <c r="D69" s="27">
        <v>1</v>
      </c>
    </row>
    <row r="70" spans="1:6">
      <c r="A70" s="289">
        <v>65</v>
      </c>
      <c r="B70" s="1" t="s">
        <v>641</v>
      </c>
      <c r="C70" s="1" t="s">
        <v>952</v>
      </c>
      <c r="D70" s="27">
        <v>1</v>
      </c>
    </row>
    <row r="71" spans="1:6">
      <c r="A71" s="289">
        <v>66</v>
      </c>
      <c r="B71" s="1" t="s">
        <v>644</v>
      </c>
      <c r="C71" s="1" t="s">
        <v>934</v>
      </c>
    </row>
    <row r="72" spans="1:6">
      <c r="A72" s="289">
        <v>67</v>
      </c>
      <c r="B72" s="1" t="s">
        <v>671</v>
      </c>
      <c r="C72" s="1" t="s">
        <v>934</v>
      </c>
      <c r="D72" s="27">
        <v>1</v>
      </c>
    </row>
    <row r="73" spans="1:6">
      <c r="A73" s="289">
        <v>68</v>
      </c>
      <c r="B73" s="1" t="s">
        <v>675</v>
      </c>
      <c r="C73" s="1" t="s">
        <v>953</v>
      </c>
      <c r="D73" s="27">
        <v>1</v>
      </c>
    </row>
    <row r="74" spans="1:6">
      <c r="A74" s="289">
        <v>69</v>
      </c>
      <c r="B74" s="1" t="s">
        <v>682</v>
      </c>
      <c r="C74" s="1" t="s">
        <v>950</v>
      </c>
      <c r="D74" s="27">
        <v>1</v>
      </c>
    </row>
    <row r="75" spans="1:6">
      <c r="A75" s="289">
        <v>70</v>
      </c>
      <c r="B75" s="1" t="s">
        <v>686</v>
      </c>
      <c r="C75" s="1" t="s">
        <v>950</v>
      </c>
      <c r="D75" s="27">
        <v>1</v>
      </c>
    </row>
    <row r="76" spans="1:6">
      <c r="A76" s="289">
        <v>71</v>
      </c>
      <c r="B76" s="1" t="s">
        <v>690</v>
      </c>
      <c r="C76" s="1" t="s">
        <v>942</v>
      </c>
      <c r="D76" s="27">
        <v>1</v>
      </c>
      <c r="F76" s="362" t="s">
        <v>1022</v>
      </c>
    </row>
    <row r="77" spans="1:6">
      <c r="A77" s="289">
        <v>72</v>
      </c>
      <c r="B77" s="1" t="s">
        <v>693</v>
      </c>
      <c r="C77" s="1" t="s">
        <v>954</v>
      </c>
      <c r="D77" s="27">
        <v>1</v>
      </c>
    </row>
    <row r="78" spans="1:6" ht="30">
      <c r="A78" s="289">
        <v>73</v>
      </c>
      <c r="B78" s="1" t="s">
        <v>699</v>
      </c>
      <c r="C78" s="1" t="s">
        <v>955</v>
      </c>
    </row>
    <row r="79" spans="1:6">
      <c r="A79" s="289">
        <v>74</v>
      </c>
      <c r="B79" s="1" t="s">
        <v>710</v>
      </c>
      <c r="C79" s="1" t="s">
        <v>955</v>
      </c>
      <c r="D79" s="27">
        <v>1</v>
      </c>
    </row>
    <row r="80" spans="1:6">
      <c r="A80" s="289">
        <v>75</v>
      </c>
      <c r="B80" s="1" t="s">
        <v>716</v>
      </c>
      <c r="C80" s="1" t="s">
        <v>956</v>
      </c>
      <c r="D80" s="27">
        <v>1</v>
      </c>
    </row>
    <row r="81" spans="1:4" ht="30">
      <c r="A81" s="289">
        <v>76</v>
      </c>
      <c r="B81" s="1" t="s">
        <v>726</v>
      </c>
      <c r="C81" s="1" t="s">
        <v>957</v>
      </c>
      <c r="D81" s="27">
        <v>1</v>
      </c>
    </row>
    <row r="82" spans="1:4" ht="30">
      <c r="A82" s="289">
        <v>77</v>
      </c>
      <c r="B82" s="1" t="s">
        <v>733</v>
      </c>
      <c r="C82" s="1" t="s">
        <v>955</v>
      </c>
      <c r="D82" s="27">
        <v>1</v>
      </c>
    </row>
    <row r="83" spans="1:4">
      <c r="A83" s="289">
        <v>78</v>
      </c>
      <c r="B83" s="1" t="s">
        <v>742</v>
      </c>
      <c r="C83" s="1" t="s">
        <v>958</v>
      </c>
      <c r="D83" s="27">
        <v>1</v>
      </c>
    </row>
    <row r="84" spans="1:4" ht="30">
      <c r="A84" s="289">
        <v>79</v>
      </c>
      <c r="B84" s="1" t="s">
        <v>746</v>
      </c>
      <c r="C84" s="1" t="s">
        <v>959</v>
      </c>
      <c r="D84" s="27">
        <v>1</v>
      </c>
    </row>
    <row r="85" spans="1:4" ht="30">
      <c r="A85" s="289">
        <v>80</v>
      </c>
      <c r="B85" s="1" t="s">
        <v>752</v>
      </c>
      <c r="C85" s="1" t="s">
        <v>929</v>
      </c>
      <c r="D85" s="27">
        <v>1</v>
      </c>
    </row>
    <row r="86" spans="1:4" ht="30">
      <c r="A86" s="289">
        <v>81</v>
      </c>
      <c r="B86" s="1" t="s">
        <v>755</v>
      </c>
      <c r="C86" s="1" t="s">
        <v>960</v>
      </c>
      <c r="D86" s="27">
        <v>1</v>
      </c>
    </row>
    <row r="87" spans="1:4" ht="30">
      <c r="A87" s="289">
        <v>82</v>
      </c>
      <c r="B87" s="1" t="s">
        <v>760</v>
      </c>
      <c r="C87" s="1" t="s">
        <v>949</v>
      </c>
      <c r="D87" s="27">
        <v>1</v>
      </c>
    </row>
    <row r="88" spans="1:4" ht="30">
      <c r="A88" s="289">
        <v>83</v>
      </c>
      <c r="B88" s="1" t="s">
        <v>763</v>
      </c>
      <c r="C88" s="1" t="s">
        <v>961</v>
      </c>
      <c r="D88" s="27">
        <v>1</v>
      </c>
    </row>
    <row r="89" spans="1:4">
      <c r="A89" s="289">
        <v>84</v>
      </c>
      <c r="B89" s="1" t="s">
        <v>767</v>
      </c>
      <c r="C89" s="1" t="s">
        <v>964</v>
      </c>
      <c r="D89" s="27">
        <v>1</v>
      </c>
    </row>
    <row r="90" spans="1:4">
      <c r="A90" s="289">
        <v>85</v>
      </c>
      <c r="B90" s="1" t="s">
        <v>772</v>
      </c>
      <c r="C90" s="1" t="s">
        <v>962</v>
      </c>
      <c r="D90" s="27">
        <v>1</v>
      </c>
    </row>
    <row r="91" spans="1:4">
      <c r="A91" s="289">
        <v>86</v>
      </c>
      <c r="B91" s="1" t="s">
        <v>776</v>
      </c>
      <c r="C91" s="1" t="s">
        <v>963</v>
      </c>
      <c r="D91" s="27">
        <v>1</v>
      </c>
    </row>
    <row r="92" spans="1:4">
      <c r="A92" s="289">
        <v>87</v>
      </c>
      <c r="B92" s="1" t="s">
        <v>808</v>
      </c>
      <c r="C92" s="1" t="s">
        <v>931</v>
      </c>
      <c r="D92" s="27">
        <v>1</v>
      </c>
    </row>
    <row r="93" spans="1:4">
      <c r="A93" s="289">
        <v>88</v>
      </c>
      <c r="B93" s="1" t="s">
        <v>811</v>
      </c>
      <c r="C93" s="1" t="s">
        <v>932</v>
      </c>
      <c r="D93" s="27">
        <v>1</v>
      </c>
    </row>
    <row r="94" spans="1:4" ht="60">
      <c r="A94" s="289">
        <v>89</v>
      </c>
      <c r="B94" s="1" t="s">
        <v>817</v>
      </c>
      <c r="C94" s="1" t="s">
        <v>955</v>
      </c>
      <c r="D94" s="27">
        <v>1</v>
      </c>
    </row>
  </sheetData>
  <mergeCells count="4">
    <mergeCell ref="D2:E2"/>
    <mergeCell ref="C2:C3"/>
    <mergeCell ref="B2:B3"/>
    <mergeCell ref="A2:A3"/>
  </mergeCells>
  <conditionalFormatting sqref="E6:E239">
    <cfRule type="colorScale" priority="3">
      <colorScale>
        <cfvo type="num" val="1"/>
        <cfvo type="num" val="1"/>
        <color rgb="FFFF7128"/>
        <color rgb="FFFFEF9C"/>
      </colorScale>
    </cfRule>
  </conditionalFormatting>
  <conditionalFormatting sqref="D6:D211">
    <cfRule type="colorScale" priority="1">
      <colorScale>
        <cfvo type="num" val="1"/>
        <cfvo type="num" val="1"/>
        <color rgb="FF00B050"/>
        <color rgb="FF92D050"/>
      </colorScale>
    </cfRule>
  </conditionalFormatting>
  <hyperlinks>
    <hyperlink ref="A28" location="'23'!A1" display="'23'!A1"/>
    <hyperlink ref="A65" location="'60'!A1" display="'60'!A1"/>
    <hyperlink ref="A72" location="'67'!A1" display="'67'!A1"/>
    <hyperlink ref="A71" location="'66'!A1" display="'66'!A1"/>
    <hyperlink ref="A73" location="'68'!A1" display="'68'!A1"/>
    <hyperlink ref="A64" location="'59'!A1" display="'59'!A1"/>
    <hyperlink ref="A91" location="'86'!A1" display="'86'!A1"/>
    <hyperlink ref="A55" location="'50'!A1" display="'50'!A1"/>
    <hyperlink ref="A60" location="'55'!A1" display="'55'!A1"/>
    <hyperlink ref="A81" location="'76'!A1" display="'76'!A1"/>
    <hyperlink ref="A41" location="'36'!A1" display="'36'!A1"/>
    <hyperlink ref="A48" location="'43'!A1" display="'43'!A1"/>
    <hyperlink ref="A46" location="'41'!A1" display="'41'!A1"/>
    <hyperlink ref="A52" location="'47'!A1" display="'47'!A1"/>
    <hyperlink ref="A53" location="'48'!A1" display="'48'!A1"/>
    <hyperlink ref="A84" location="'79'!A1" display="'79'!A1"/>
    <hyperlink ref="A6" location="'1.'!A1" display="'1.'!A1"/>
    <hyperlink ref="A7" location="'2.'!A1" display="'2.'!A1"/>
    <hyperlink ref="A8" location="'3.'!A1" display="'3.'!A1"/>
    <hyperlink ref="A9" location="'4'!A1" display="'4'!A1"/>
    <hyperlink ref="A10" location="'5'!A1" display="'5'!A1"/>
    <hyperlink ref="A11" location="'6'!A1" display="'6'!A1"/>
    <hyperlink ref="A12" location="'7'!A1" display="'7'!A1"/>
    <hyperlink ref="A13" location="'8'!A1" display="'8'!A1"/>
    <hyperlink ref="A14" location="'9'!A1" display="'9'!A1"/>
    <hyperlink ref="A15" location="'10'!A1" display="'10'!A1"/>
    <hyperlink ref="A16" location="'11'!A1" display="'11'!A1"/>
    <hyperlink ref="A17" location="'12'!A1" display="'12'!A1"/>
    <hyperlink ref="A18" location="'13'!A1" display="'13'!A1"/>
    <hyperlink ref="A19" location="'14'!A1" display="'14'!A1"/>
    <hyperlink ref="A20" location="'15'!A1" display="'15'!A1"/>
    <hyperlink ref="A21" location="'16'!A1" display="'16'!A1"/>
    <hyperlink ref="A22" location="'17'!A1" display="'17'!A1"/>
    <hyperlink ref="A23" location="'18'!A1" display="'18'!A1"/>
    <hyperlink ref="A24" location="'19'!A1" display="'19'!A1"/>
    <hyperlink ref="A25" location="'20'!A1" display="'20'!A1"/>
    <hyperlink ref="A26" location="'21'!A1" display="'21'!A1"/>
    <hyperlink ref="A27" location="'22'!A1" display="'22'!A1"/>
    <hyperlink ref="A29" location="'24'!A1" display="'24'!A1"/>
    <hyperlink ref="A30" location="'25'!A1" display="'25'!A1"/>
    <hyperlink ref="A31" location="'26'!A1" display="'26'!A1"/>
    <hyperlink ref="A32" location="'27'!A1" display="'27'!A1"/>
    <hyperlink ref="A33" location="'28'!A1" display="'28'!A1"/>
    <hyperlink ref="A34" location="'29'!A1" display="'29'!A1"/>
    <hyperlink ref="A35" location="'30'!A1" display="'30'!A1"/>
    <hyperlink ref="A36" location="'31'!A1" display="'31'!A1"/>
    <hyperlink ref="A37" location="'32'!A1" display="'32'!A1"/>
    <hyperlink ref="A38" location="'33'!A1" display="'33'!A1"/>
    <hyperlink ref="A39" location="'34'!A1" display="'34'!A1"/>
    <hyperlink ref="A40" location="'35'!A1" display="'35'!A1"/>
    <hyperlink ref="A42" location="'37'!A1" display="'37'!A1"/>
    <hyperlink ref="A43" location="'38'!A1" display="'38'!A1"/>
    <hyperlink ref="A44" location="'39'!A1" display="'39'!A1"/>
    <hyperlink ref="A45" location="'40'!A1" display="'40'!A1"/>
    <hyperlink ref="A47" location="'42'!A1" display="'42'!A1"/>
    <hyperlink ref="A49" location="'44'!A1" display="'44'!A1"/>
    <hyperlink ref="A50" location="'45'!A1" display="'45'!A1"/>
    <hyperlink ref="A51" location="'46'!A1" display="'46'!A1"/>
    <hyperlink ref="A54" location="'49'!A1" display="'49'!A1"/>
    <hyperlink ref="A56" location="'51'!A1" display="'51'!A1"/>
    <hyperlink ref="A57" location="'52'!A1" display="'52'!A1"/>
    <hyperlink ref="A58" location="'53'!A1" display="'53'!A1"/>
    <hyperlink ref="A59" location="'54'!A1" display="'54'!A1"/>
    <hyperlink ref="A61" location="'56'!A1" display="'56'!A1"/>
    <hyperlink ref="A62" location="'57'!A1" display="'57'!A1"/>
    <hyperlink ref="A63" location="'58'!A1" display="'58'!A1"/>
    <hyperlink ref="A66" location="'61'!A1" display="'61'!A1"/>
    <hyperlink ref="A67" location="'62'!A1" display="'62'!A1"/>
    <hyperlink ref="A68" location="'63'!A1" display="'63'!A1"/>
    <hyperlink ref="A69" location="'64'!A1" display="'64'!A1"/>
    <hyperlink ref="A70" location="'65'!A1" display="'65'!A1"/>
    <hyperlink ref="A74" location="'69'!A1" display="'69'!A1"/>
    <hyperlink ref="A75" location="'70'!A1" display="'70'!A1"/>
    <hyperlink ref="A76" location="'71'!A1" display="'71'!A1"/>
    <hyperlink ref="A77" location="'72'!A1" display="'72'!A1"/>
    <hyperlink ref="A78" location="'73'!A1" display="'73'!A1"/>
    <hyperlink ref="A79" location="'74'!A1" display="'74'!A1"/>
    <hyperlink ref="A80" location="'75'!A1" display="'75'!A1"/>
    <hyperlink ref="A82" location="'77'!A1" display="'77'!A1"/>
    <hyperlink ref="A83" location="'78'!A1" display="'78'!A1"/>
    <hyperlink ref="A85" location="'80'!A1" display="'80'!A1"/>
    <hyperlink ref="A86" location="'81'!A1" display="'81'!A1"/>
    <hyperlink ref="A87" location="'82'!A1" display="'82'!A1"/>
    <hyperlink ref="A88" location="'83'!A1" display="'83'!A1"/>
    <hyperlink ref="A89" location="'84'!A1" display="'84'!A1"/>
    <hyperlink ref="A90" location="'85'!A1" display="'85'!A1"/>
    <hyperlink ref="A92" location="'87'!A1" display="'87'!A1"/>
    <hyperlink ref="A93" location="'88'!A1" display="'88'!A1"/>
    <hyperlink ref="A94" location="'89'!A1" display="'89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"/>
  <sheetViews>
    <sheetView workbookViewId="0">
      <selection activeCell="K25" sqref="K25"/>
    </sheetView>
  </sheetViews>
  <sheetFormatPr defaultRowHeight="15"/>
  <cols>
    <col min="1" max="1" width="3.85546875" customWidth="1"/>
    <col min="2" max="2" width="16.140625" customWidth="1"/>
    <col min="3" max="3" width="10.42578125" customWidth="1"/>
    <col min="4" max="4" width="9.42578125" customWidth="1"/>
    <col min="5" max="5" width="9.28515625" customWidth="1"/>
    <col min="6" max="6" width="9.5703125" customWidth="1"/>
    <col min="7" max="7" width="10.140625" customWidth="1"/>
    <col min="8" max="8" width="9.42578125" customWidth="1"/>
    <col min="9" max="9" width="9.5703125" customWidth="1"/>
  </cols>
  <sheetData>
    <row r="2" spans="1:15">
      <c r="O2" s="167" t="s">
        <v>411</v>
      </c>
    </row>
    <row r="3" spans="1:15" ht="28.5">
      <c r="A3" s="2" t="s">
        <v>1</v>
      </c>
      <c r="B3" s="3" t="s">
        <v>2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  <c r="H3" s="3">
        <v>2020</v>
      </c>
      <c r="I3" s="3">
        <v>2021</v>
      </c>
    </row>
    <row r="4" spans="1:15">
      <c r="A4" s="4">
        <v>1</v>
      </c>
      <c r="B4" s="5" t="s">
        <v>3</v>
      </c>
      <c r="C4" s="6">
        <v>6834</v>
      </c>
      <c r="D4" s="6">
        <v>5572</v>
      </c>
      <c r="E4" s="6">
        <v>5783</v>
      </c>
      <c r="F4" s="6">
        <v>6282</v>
      </c>
      <c r="G4" s="6">
        <v>6344</v>
      </c>
      <c r="H4" s="6">
        <v>6363</v>
      </c>
      <c r="I4" s="6">
        <v>6055</v>
      </c>
    </row>
    <row r="5" spans="1:15">
      <c r="A5" s="4">
        <v>2</v>
      </c>
      <c r="B5" s="5" t="s">
        <v>4</v>
      </c>
      <c r="C5" s="6">
        <v>10379</v>
      </c>
      <c r="D5" s="6">
        <v>9594</v>
      </c>
      <c r="E5" s="6">
        <v>9717</v>
      </c>
      <c r="F5" s="6">
        <v>10191</v>
      </c>
      <c r="G5" s="6">
        <v>10304</v>
      </c>
      <c r="H5" s="6">
        <v>10358</v>
      </c>
      <c r="I5" s="6">
        <v>10071</v>
      </c>
    </row>
    <row r="6" spans="1:15" ht="30">
      <c r="A6" s="4">
        <v>3</v>
      </c>
      <c r="B6" s="5" t="s">
        <v>5</v>
      </c>
      <c r="C6" s="6">
        <v>10138</v>
      </c>
      <c r="D6" s="6">
        <v>10250</v>
      </c>
      <c r="E6" s="6">
        <v>10386</v>
      </c>
      <c r="F6" s="6">
        <v>10818</v>
      </c>
      <c r="G6" s="6">
        <v>10917</v>
      </c>
      <c r="H6" s="6">
        <v>11095</v>
      </c>
      <c r="I6" s="6">
        <v>11218</v>
      </c>
    </row>
    <row r="7" spans="1:15">
      <c r="A7" s="4">
        <v>4</v>
      </c>
      <c r="B7" s="5" t="s">
        <v>6</v>
      </c>
      <c r="C7" s="6">
        <v>10680</v>
      </c>
      <c r="D7" s="6">
        <v>9690</v>
      </c>
      <c r="E7" s="6">
        <v>9826</v>
      </c>
      <c r="F7" s="6">
        <v>10307</v>
      </c>
      <c r="G7" s="6">
        <v>10364</v>
      </c>
      <c r="H7" s="6">
        <v>10464</v>
      </c>
      <c r="I7" s="6">
        <v>10446</v>
      </c>
    </row>
    <row r="8" spans="1:15" ht="30">
      <c r="A8" s="4">
        <v>5</v>
      </c>
      <c r="B8" s="5" t="s">
        <v>7</v>
      </c>
      <c r="C8" s="6">
        <v>12360</v>
      </c>
      <c r="D8" s="6">
        <v>13014</v>
      </c>
      <c r="E8" s="6">
        <v>13157</v>
      </c>
      <c r="F8" s="6">
        <v>13504</v>
      </c>
      <c r="G8" s="6">
        <v>13664</v>
      </c>
      <c r="H8" s="6">
        <v>13890</v>
      </c>
      <c r="I8" s="6">
        <v>14270</v>
      </c>
    </row>
    <row r="9" spans="1:15">
      <c r="A9" s="4">
        <v>6</v>
      </c>
      <c r="B9" s="5" t="s">
        <v>8</v>
      </c>
      <c r="C9" s="6">
        <v>14700</v>
      </c>
      <c r="D9" s="6">
        <v>13732</v>
      </c>
      <c r="E9" s="6">
        <v>13918</v>
      </c>
      <c r="F9" s="6">
        <v>14163</v>
      </c>
      <c r="G9" s="6">
        <v>14162</v>
      </c>
      <c r="H9" s="6">
        <v>14196</v>
      </c>
      <c r="I9" s="6">
        <v>13792</v>
      </c>
    </row>
    <row r="10" spans="1:15">
      <c r="A10" s="4">
        <v>7</v>
      </c>
      <c r="B10" s="5" t="s">
        <v>9</v>
      </c>
      <c r="C10" s="6">
        <v>7585</v>
      </c>
      <c r="D10" s="6">
        <v>7269</v>
      </c>
      <c r="E10" s="6">
        <v>7357</v>
      </c>
      <c r="F10" s="6">
        <v>7622</v>
      </c>
      <c r="G10" s="6">
        <v>7503</v>
      </c>
      <c r="H10" s="6">
        <v>7549</v>
      </c>
      <c r="I10" s="6">
        <v>7247</v>
      </c>
    </row>
    <row r="11" spans="1:15">
      <c r="A11" s="4">
        <v>8</v>
      </c>
      <c r="B11" s="5" t="s">
        <v>10</v>
      </c>
      <c r="C11" s="6">
        <v>88159</v>
      </c>
      <c r="D11" s="6">
        <v>86647</v>
      </c>
      <c r="E11" s="6">
        <v>89157</v>
      </c>
      <c r="F11" s="6">
        <v>91329</v>
      </c>
      <c r="G11" s="6">
        <v>53430</v>
      </c>
      <c r="H11" s="6">
        <v>53781</v>
      </c>
      <c r="I11" s="6">
        <v>53857</v>
      </c>
    </row>
    <row r="12" spans="1:15">
      <c r="A12" s="4">
        <v>9</v>
      </c>
      <c r="B12" s="5" t="s">
        <v>11</v>
      </c>
      <c r="C12" s="7">
        <v>0</v>
      </c>
      <c r="D12" s="7">
        <v>0</v>
      </c>
      <c r="E12" s="7">
        <v>0</v>
      </c>
      <c r="F12" s="7">
        <v>0</v>
      </c>
      <c r="G12" s="6">
        <v>37456</v>
      </c>
      <c r="H12" s="6">
        <v>37667</v>
      </c>
      <c r="I12" s="6">
        <v>37424</v>
      </c>
    </row>
    <row r="13" spans="1:15">
      <c r="A13" s="4">
        <v>10</v>
      </c>
      <c r="B13" s="5" t="s">
        <v>12</v>
      </c>
      <c r="C13" s="6">
        <v>10579</v>
      </c>
      <c r="D13" s="6">
        <v>11175</v>
      </c>
      <c r="E13" s="6">
        <v>11091</v>
      </c>
      <c r="F13" s="6">
        <v>11407</v>
      </c>
      <c r="G13" s="6">
        <v>11400</v>
      </c>
      <c r="H13" s="6">
        <v>11559</v>
      </c>
      <c r="I13" s="6">
        <v>11761</v>
      </c>
    </row>
    <row r="14" spans="1:15" ht="30">
      <c r="A14" s="4">
        <v>11</v>
      </c>
      <c r="B14" s="5" t="s">
        <v>13</v>
      </c>
      <c r="C14" s="6">
        <v>9866</v>
      </c>
      <c r="D14" s="6">
        <v>10303</v>
      </c>
      <c r="E14" s="6">
        <v>10284</v>
      </c>
      <c r="F14" s="6">
        <v>10424</v>
      </c>
      <c r="G14" s="6">
        <v>10387</v>
      </c>
      <c r="H14" s="6">
        <v>10476</v>
      </c>
      <c r="I14" s="6">
        <v>10363</v>
      </c>
    </row>
    <row r="15" spans="1:15">
      <c r="A15" s="4">
        <v>12</v>
      </c>
      <c r="B15" s="5" t="s">
        <v>14</v>
      </c>
      <c r="C15" s="6">
        <v>21897</v>
      </c>
      <c r="D15" s="6">
        <v>23253</v>
      </c>
      <c r="E15" s="6">
        <v>23409</v>
      </c>
      <c r="F15" s="6">
        <v>22950</v>
      </c>
      <c r="G15" s="6">
        <v>23094</v>
      </c>
      <c r="H15" s="6">
        <v>23116</v>
      </c>
      <c r="I15" s="6">
        <v>23462</v>
      </c>
    </row>
    <row r="16" spans="1:15">
      <c r="A16" s="4">
        <v>13</v>
      </c>
      <c r="B16" s="5" t="s">
        <v>15</v>
      </c>
      <c r="C16" s="6">
        <v>14587</v>
      </c>
      <c r="D16" s="6">
        <v>15455</v>
      </c>
      <c r="E16" s="6">
        <v>15539</v>
      </c>
      <c r="F16" s="6">
        <v>15742</v>
      </c>
      <c r="G16" s="6">
        <v>16046</v>
      </c>
      <c r="H16" s="6">
        <v>16166</v>
      </c>
      <c r="I16" s="6">
        <v>16442</v>
      </c>
    </row>
    <row r="17" spans="1:9">
      <c r="A17" s="4">
        <v>14</v>
      </c>
      <c r="B17" s="5" t="s">
        <v>16</v>
      </c>
      <c r="C17" s="6">
        <v>13147</v>
      </c>
      <c r="D17" s="6">
        <v>12622</v>
      </c>
      <c r="E17" s="6">
        <v>12765</v>
      </c>
      <c r="F17" s="6">
        <v>11931</v>
      </c>
      <c r="G17" s="6">
        <v>12765</v>
      </c>
      <c r="H17" s="6">
        <v>11500</v>
      </c>
      <c r="I17" s="6">
        <v>12286</v>
      </c>
    </row>
    <row r="18" spans="1:9">
      <c r="A18" s="4">
        <v>15</v>
      </c>
      <c r="B18" s="5" t="s">
        <v>17</v>
      </c>
      <c r="C18" s="6">
        <v>10684</v>
      </c>
      <c r="D18" s="6">
        <v>11427</v>
      </c>
      <c r="E18" s="6">
        <v>11532</v>
      </c>
      <c r="F18" s="6">
        <v>11432</v>
      </c>
      <c r="G18" s="6">
        <v>11535</v>
      </c>
      <c r="H18" s="6">
        <v>11657</v>
      </c>
      <c r="I18" s="6">
        <v>11630</v>
      </c>
    </row>
    <row r="19" spans="1:9" ht="30">
      <c r="A19" s="4">
        <v>16</v>
      </c>
      <c r="B19" s="5" t="s">
        <v>18</v>
      </c>
      <c r="C19" s="6">
        <v>13585</v>
      </c>
      <c r="D19" s="6">
        <v>13655</v>
      </c>
      <c r="E19" s="6">
        <v>13517</v>
      </c>
      <c r="F19" s="6">
        <v>13238</v>
      </c>
      <c r="G19" s="6">
        <v>13266</v>
      </c>
      <c r="H19" s="6">
        <v>13321</v>
      </c>
      <c r="I19" s="6">
        <v>13308</v>
      </c>
    </row>
    <row r="20" spans="1:9">
      <c r="A20" s="4">
        <v>17</v>
      </c>
      <c r="B20" s="5" t="s">
        <v>19</v>
      </c>
      <c r="C20" s="6">
        <v>6759</v>
      </c>
      <c r="D20" s="6">
        <v>6993</v>
      </c>
      <c r="E20" s="6">
        <v>7178</v>
      </c>
      <c r="F20" s="6">
        <v>6990</v>
      </c>
      <c r="G20" s="6">
        <v>7110</v>
      </c>
      <c r="H20" s="6">
        <v>6981</v>
      </c>
      <c r="I20" s="6">
        <v>7411</v>
      </c>
    </row>
    <row r="21" spans="1:9">
      <c r="A21" s="4">
        <v>18</v>
      </c>
      <c r="B21" s="5" t="s">
        <v>20</v>
      </c>
      <c r="C21" s="6">
        <v>5737</v>
      </c>
      <c r="D21" s="6">
        <v>5984</v>
      </c>
      <c r="E21" s="6">
        <v>5947</v>
      </c>
      <c r="F21" s="6">
        <v>5965</v>
      </c>
      <c r="G21" s="6">
        <v>5968</v>
      </c>
      <c r="H21" s="6">
        <v>5995</v>
      </c>
      <c r="I21" s="6">
        <v>5898</v>
      </c>
    </row>
    <row r="22" spans="1:9">
      <c r="A22" s="4">
        <v>19</v>
      </c>
      <c r="B22" s="5" t="s">
        <v>21</v>
      </c>
      <c r="C22" s="6">
        <v>12511</v>
      </c>
      <c r="D22" s="6">
        <v>13545</v>
      </c>
      <c r="E22" s="6">
        <v>13178</v>
      </c>
      <c r="F22" s="6">
        <v>12855</v>
      </c>
      <c r="G22" s="6">
        <v>12752</v>
      </c>
      <c r="H22" s="6">
        <v>12919</v>
      </c>
      <c r="I22" s="6">
        <v>12715</v>
      </c>
    </row>
    <row r="23" spans="1:9">
      <c r="A23" s="4">
        <v>20</v>
      </c>
      <c r="B23" s="5" t="s">
        <v>22</v>
      </c>
      <c r="C23" s="6">
        <v>10546</v>
      </c>
      <c r="D23" s="6">
        <v>11207</v>
      </c>
      <c r="E23" s="6">
        <v>11116</v>
      </c>
      <c r="F23" s="6">
        <v>10878</v>
      </c>
      <c r="G23" s="6">
        <v>10869</v>
      </c>
      <c r="H23" s="6">
        <v>10974</v>
      </c>
      <c r="I23" s="6">
        <v>11040</v>
      </c>
    </row>
    <row r="24" spans="1:9">
      <c r="A24" s="4">
        <v>21</v>
      </c>
      <c r="B24" s="5" t="s">
        <v>23</v>
      </c>
      <c r="C24" s="6">
        <v>15005</v>
      </c>
      <c r="D24" s="6">
        <v>15953</v>
      </c>
      <c r="E24" s="6">
        <v>15542</v>
      </c>
      <c r="F24" s="6">
        <v>15033</v>
      </c>
      <c r="G24" s="6">
        <v>14851</v>
      </c>
      <c r="H24" s="6">
        <v>14996</v>
      </c>
      <c r="I24" s="6">
        <v>14904</v>
      </c>
    </row>
    <row r="25" spans="1:9">
      <c r="A25" s="4">
        <v>22</v>
      </c>
      <c r="B25" s="5" t="s">
        <v>24</v>
      </c>
      <c r="C25" s="6">
        <v>10229</v>
      </c>
      <c r="D25" s="6">
        <v>10559</v>
      </c>
      <c r="E25" s="6">
        <v>10288</v>
      </c>
      <c r="F25" s="6">
        <v>9597</v>
      </c>
      <c r="G25" s="6">
        <v>9821</v>
      </c>
      <c r="H25" s="6">
        <v>9942</v>
      </c>
      <c r="I25" s="6">
        <v>10241</v>
      </c>
    </row>
    <row r="26" spans="1:9" ht="15.95" customHeight="1">
      <c r="A26" s="450" t="s">
        <v>25</v>
      </c>
      <c r="B26" s="450"/>
      <c r="C26" s="8">
        <f>SUM(C4:C25)</f>
        <v>315967</v>
      </c>
      <c r="D26" s="8">
        <f t="shared" ref="D26:I26" si="0">SUM(D4:D25)</f>
        <v>317899</v>
      </c>
      <c r="E26" s="8">
        <f t="shared" si="0"/>
        <v>320687</v>
      </c>
      <c r="F26" s="8">
        <f t="shared" si="0"/>
        <v>322658</v>
      </c>
      <c r="G26" s="8">
        <f t="shared" si="0"/>
        <v>324008</v>
      </c>
      <c r="H26" s="8">
        <f t="shared" si="0"/>
        <v>324965</v>
      </c>
      <c r="I26" s="8">
        <f t="shared" si="0"/>
        <v>325841</v>
      </c>
    </row>
    <row r="27" spans="1:9">
      <c r="A27" s="451" t="s">
        <v>26</v>
      </c>
      <c r="B27" s="451"/>
      <c r="C27" s="451"/>
      <c r="D27" s="451"/>
      <c r="E27" s="451"/>
      <c r="F27" s="451"/>
      <c r="G27" s="451"/>
      <c r="H27" s="451"/>
      <c r="I27" s="9"/>
    </row>
  </sheetData>
  <mergeCells count="2">
    <mergeCell ref="A26:B26"/>
    <mergeCell ref="A27:H27"/>
  </mergeCells>
  <hyperlinks>
    <hyperlink ref="O2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D22" sqref="D22:E22"/>
    </sheetView>
  </sheetViews>
  <sheetFormatPr defaultRowHeight="15"/>
  <cols>
    <col min="1" max="1" width="14.85546875" customWidth="1"/>
    <col min="2" max="3" width="12.140625" customWidth="1"/>
    <col min="4" max="5" width="10.42578125" customWidth="1"/>
  </cols>
  <sheetData>
    <row r="2" spans="1:10" s="112" customFormat="1">
      <c r="J2" s="167"/>
    </row>
    <row r="3" spans="1:10" s="112" customFormat="1">
      <c r="J3" s="167" t="s">
        <v>411</v>
      </c>
    </row>
    <row r="4" spans="1:10">
      <c r="A4" s="452" t="s">
        <v>145</v>
      </c>
      <c r="B4" s="452">
        <v>2020</v>
      </c>
      <c r="C4" s="452"/>
      <c r="D4" s="452">
        <v>2021</v>
      </c>
      <c r="E4" s="452"/>
    </row>
    <row r="5" spans="1:10">
      <c r="A5" s="452"/>
      <c r="B5" s="59" t="s">
        <v>146</v>
      </c>
      <c r="C5" s="59" t="s">
        <v>147</v>
      </c>
      <c r="D5" s="379" t="s">
        <v>146</v>
      </c>
      <c r="E5" s="379" t="s">
        <v>147</v>
      </c>
    </row>
    <row r="6" spans="1:10">
      <c r="A6" s="60" t="s">
        <v>148</v>
      </c>
      <c r="B6" s="61">
        <v>7852</v>
      </c>
      <c r="C6" s="61">
        <v>7530</v>
      </c>
      <c r="D6" s="61">
        <v>10963</v>
      </c>
      <c r="E6" s="61">
        <v>10236</v>
      </c>
    </row>
    <row r="7" spans="1:10">
      <c r="A7" s="384" t="s">
        <v>975</v>
      </c>
      <c r="B7" s="61">
        <v>14933</v>
      </c>
      <c r="C7" s="61">
        <v>14185</v>
      </c>
      <c r="D7" s="61">
        <v>14984</v>
      </c>
      <c r="E7" s="61">
        <v>14226</v>
      </c>
    </row>
    <row r="8" spans="1:10">
      <c r="A8" s="383" t="s">
        <v>974</v>
      </c>
      <c r="B8" s="61">
        <v>16296</v>
      </c>
      <c r="C8" s="61">
        <v>15143</v>
      </c>
      <c r="D8" s="61">
        <v>16283</v>
      </c>
      <c r="E8" s="61">
        <v>15038</v>
      </c>
    </row>
    <row r="9" spans="1:10">
      <c r="A9" s="60" t="s">
        <v>149</v>
      </c>
      <c r="B9" s="61">
        <v>17461</v>
      </c>
      <c r="C9" s="61">
        <v>16134</v>
      </c>
      <c r="D9" s="61">
        <v>17263</v>
      </c>
      <c r="E9" s="61">
        <v>15910</v>
      </c>
    </row>
    <row r="10" spans="1:10">
      <c r="A10" s="60" t="s">
        <v>150</v>
      </c>
      <c r="B10" s="61">
        <v>15132</v>
      </c>
      <c r="C10" s="61">
        <v>13966</v>
      </c>
      <c r="D10" s="61">
        <v>14905</v>
      </c>
      <c r="E10" s="61">
        <v>13842</v>
      </c>
    </row>
    <row r="11" spans="1:10">
      <c r="A11" s="60" t="s">
        <v>151</v>
      </c>
      <c r="B11" s="61">
        <v>13162</v>
      </c>
      <c r="C11" s="61">
        <v>12518</v>
      </c>
      <c r="D11" s="61">
        <v>13085</v>
      </c>
      <c r="E11" s="61">
        <v>12377</v>
      </c>
    </row>
    <row r="12" spans="1:10">
      <c r="A12" s="60" t="s">
        <v>152</v>
      </c>
      <c r="B12" s="61">
        <v>12755</v>
      </c>
      <c r="C12" s="61">
        <v>12545</v>
      </c>
      <c r="D12" s="61">
        <v>12872</v>
      </c>
      <c r="E12" s="61">
        <v>12458</v>
      </c>
    </row>
    <row r="13" spans="1:10">
      <c r="A13" s="60" t="s">
        <v>153</v>
      </c>
      <c r="B13" s="61">
        <v>13613</v>
      </c>
      <c r="C13" s="61">
        <v>13722</v>
      </c>
      <c r="D13" s="61">
        <v>13829</v>
      </c>
      <c r="E13" s="61">
        <v>13766</v>
      </c>
    </row>
    <row r="14" spans="1:10">
      <c r="A14" s="60" t="s">
        <v>154</v>
      </c>
      <c r="B14" s="61">
        <v>13291</v>
      </c>
      <c r="C14" s="61">
        <v>12998</v>
      </c>
      <c r="D14" s="61">
        <v>13395</v>
      </c>
      <c r="E14" s="61">
        <v>12958</v>
      </c>
    </row>
    <row r="15" spans="1:10">
      <c r="A15" s="60" t="s">
        <v>155</v>
      </c>
      <c r="B15" s="61">
        <v>12325</v>
      </c>
      <c r="C15" s="61">
        <v>11309</v>
      </c>
      <c r="D15" s="61">
        <v>12244</v>
      </c>
      <c r="E15" s="61">
        <v>11210</v>
      </c>
    </row>
    <row r="16" spans="1:10">
      <c r="A16" s="60" t="s">
        <v>156</v>
      </c>
      <c r="B16" s="61">
        <v>10344</v>
      </c>
      <c r="C16" s="61">
        <v>9072</v>
      </c>
      <c r="D16" s="61">
        <v>10183</v>
      </c>
      <c r="E16" s="61">
        <v>8858</v>
      </c>
    </row>
    <row r="17" spans="1:5">
      <c r="A17" s="60" t="s">
        <v>157</v>
      </c>
      <c r="B17" s="61">
        <v>7373</v>
      </c>
      <c r="C17" s="61">
        <v>6305</v>
      </c>
      <c r="D17" s="61">
        <v>7030</v>
      </c>
      <c r="E17" s="61">
        <v>6070</v>
      </c>
    </row>
    <row r="18" spans="1:5">
      <c r="A18" s="60" t="s">
        <v>158</v>
      </c>
      <c r="B18" s="61">
        <v>5218</v>
      </c>
      <c r="C18" s="61">
        <v>4610</v>
      </c>
      <c r="D18" s="61">
        <v>4777</v>
      </c>
      <c r="E18" s="61">
        <v>4241</v>
      </c>
    </row>
    <row r="19" spans="1:5">
      <c r="A19" s="60" t="s">
        <v>159</v>
      </c>
      <c r="B19" s="61">
        <v>3387</v>
      </c>
      <c r="C19" s="61">
        <v>2661</v>
      </c>
      <c r="D19" s="61">
        <v>2959</v>
      </c>
      <c r="E19" s="61">
        <v>2492</v>
      </c>
    </row>
    <row r="20" spans="1:5">
      <c r="A20" s="60" t="s">
        <v>160</v>
      </c>
      <c r="B20" s="61">
        <v>2239</v>
      </c>
      <c r="C20" s="61">
        <v>2075</v>
      </c>
      <c r="D20" s="61">
        <v>1877</v>
      </c>
      <c r="E20" s="61">
        <v>1817</v>
      </c>
    </row>
    <row r="21" spans="1:5">
      <c r="A21" s="60" t="s">
        <v>161</v>
      </c>
      <c r="B21" s="61">
        <v>2526</v>
      </c>
      <c r="C21" s="61">
        <v>2285</v>
      </c>
      <c r="D21" s="61">
        <v>1849</v>
      </c>
      <c r="E21" s="61">
        <v>1844</v>
      </c>
    </row>
    <row r="22" spans="1:5">
      <c r="A22" s="62" t="s">
        <v>25</v>
      </c>
      <c r="B22" s="63">
        <v>167907</v>
      </c>
      <c r="C22" s="63">
        <v>157058</v>
      </c>
      <c r="D22" s="63">
        <f>SUM(D6:D21)</f>
        <v>168498</v>
      </c>
      <c r="E22" s="63">
        <f>SUM(E6:E21)</f>
        <v>157343</v>
      </c>
    </row>
  </sheetData>
  <mergeCells count="3">
    <mergeCell ref="B4:C4"/>
    <mergeCell ref="A4:A5"/>
    <mergeCell ref="D4:E4"/>
  </mergeCells>
  <hyperlinks>
    <hyperlink ref="J3" location="Rekap!A1" display="← Kembali ke Rekap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3"/>
  <sheetViews>
    <sheetView workbookViewId="0">
      <selection activeCell="R2" sqref="R2"/>
    </sheetView>
  </sheetViews>
  <sheetFormatPr defaultRowHeight="15"/>
  <cols>
    <col min="1" max="1" width="19.5703125" customWidth="1"/>
    <col min="2" max="3" width="8.7109375" hidden="1" customWidth="1"/>
    <col min="4" max="5" width="0" hidden="1" customWidth="1"/>
    <col min="14" max="14" width="9.28515625" bestFit="1" customWidth="1"/>
  </cols>
  <sheetData>
    <row r="2" spans="1:18">
      <c r="R2" s="167" t="s">
        <v>411</v>
      </c>
    </row>
    <row r="3" spans="1:18">
      <c r="A3" s="454" t="s">
        <v>27</v>
      </c>
      <c r="B3" s="455" t="s">
        <v>28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10"/>
      <c r="O3" s="10"/>
    </row>
    <row r="4" spans="1:18">
      <c r="A4" s="454"/>
      <c r="B4" s="453">
        <v>2015</v>
      </c>
      <c r="C4" s="453"/>
      <c r="D4" s="453">
        <v>2016</v>
      </c>
      <c r="E4" s="453"/>
      <c r="F4" s="453">
        <v>2017</v>
      </c>
      <c r="G4" s="453"/>
      <c r="H4" s="453">
        <v>2018</v>
      </c>
      <c r="I4" s="453"/>
      <c r="J4" s="453">
        <v>2019</v>
      </c>
      <c r="K4" s="453"/>
      <c r="L4" s="453">
        <v>2020</v>
      </c>
      <c r="M4" s="453"/>
      <c r="N4" s="453">
        <v>2021</v>
      </c>
      <c r="O4" s="453"/>
    </row>
    <row r="5" spans="1:18">
      <c r="A5" s="454"/>
      <c r="B5" s="12" t="s">
        <v>29</v>
      </c>
      <c r="C5" s="12" t="s">
        <v>30</v>
      </c>
      <c r="D5" s="12" t="s">
        <v>29</v>
      </c>
      <c r="E5" s="12" t="s">
        <v>30</v>
      </c>
      <c r="F5" s="12" t="s">
        <v>29</v>
      </c>
      <c r="G5" s="12" t="s">
        <v>30</v>
      </c>
      <c r="H5" s="12" t="s">
        <v>29</v>
      </c>
      <c r="I5" s="12" t="s">
        <v>30</v>
      </c>
      <c r="J5" s="12" t="s">
        <v>29</v>
      </c>
      <c r="K5" s="12" t="s">
        <v>30</v>
      </c>
      <c r="L5" s="12" t="s">
        <v>29</v>
      </c>
      <c r="M5" s="12" t="s">
        <v>30</v>
      </c>
      <c r="N5" s="12" t="s">
        <v>29</v>
      </c>
      <c r="O5" s="12" t="s">
        <v>30</v>
      </c>
    </row>
    <row r="6" spans="1:18" ht="28.5">
      <c r="A6" s="13" t="s">
        <v>31</v>
      </c>
      <c r="B6" s="14">
        <v>2826360.06</v>
      </c>
      <c r="C6" s="15">
        <v>19.16</v>
      </c>
      <c r="D6" s="14">
        <v>2899105.84</v>
      </c>
      <c r="E6" s="15">
        <v>18.850000000000001</v>
      </c>
      <c r="F6" s="14">
        <v>3033644.46</v>
      </c>
      <c r="G6" s="15">
        <v>18.79</v>
      </c>
      <c r="H6" s="14">
        <v>3153118.73</v>
      </c>
      <c r="I6" s="15">
        <v>18.62</v>
      </c>
      <c r="J6" s="19">
        <v>3270880</v>
      </c>
      <c r="K6" s="15">
        <v>18.54</v>
      </c>
      <c r="L6" s="19">
        <v>3291670</v>
      </c>
      <c r="M6" s="15">
        <v>19.010000000000002</v>
      </c>
      <c r="N6" s="19">
        <v>3357090</v>
      </c>
      <c r="O6" s="17">
        <f>N6/$N$23*100</f>
        <v>18.76809252639594</v>
      </c>
    </row>
    <row r="7" spans="1:18" ht="28.5">
      <c r="A7" s="13" t="s">
        <v>32</v>
      </c>
      <c r="B7" s="16">
        <v>3634716.14</v>
      </c>
      <c r="C7" s="11">
        <v>24.64</v>
      </c>
      <c r="D7" s="16">
        <v>3736010.4</v>
      </c>
      <c r="E7" s="11">
        <v>24.3</v>
      </c>
      <c r="F7" s="16">
        <v>3853933.7</v>
      </c>
      <c r="G7" s="11">
        <v>23.87</v>
      </c>
      <c r="H7" s="16">
        <v>4009336.49</v>
      </c>
      <c r="I7" s="11">
        <v>23.67</v>
      </c>
      <c r="J7" s="20">
        <v>4135520</v>
      </c>
      <c r="K7" s="11">
        <v>23.44</v>
      </c>
      <c r="L7" s="20">
        <v>4024010</v>
      </c>
      <c r="M7" s="11">
        <v>23.24</v>
      </c>
      <c r="N7" s="20">
        <v>4169130</v>
      </c>
      <c r="O7" s="18">
        <f t="shared" ref="O7:O22" si="0">N7/$N$23*100</f>
        <v>23.307870088252955</v>
      </c>
    </row>
    <row r="8" spans="1:18">
      <c r="A8" s="13" t="s">
        <v>33</v>
      </c>
      <c r="B8" s="14">
        <v>4724001.6399999997</v>
      </c>
      <c r="C8" s="15">
        <v>32.03</v>
      </c>
      <c r="D8" s="14">
        <v>4953793.3099999996</v>
      </c>
      <c r="E8" s="15">
        <v>32.22</v>
      </c>
      <c r="F8" s="14">
        <v>5235493.43</v>
      </c>
      <c r="G8" s="15">
        <v>32.42</v>
      </c>
      <c r="H8" s="14">
        <v>5477349.5800000001</v>
      </c>
      <c r="I8" s="15">
        <v>32.340000000000003</v>
      </c>
      <c r="J8" s="19">
        <v>5658170</v>
      </c>
      <c r="K8" s="15">
        <v>32.07</v>
      </c>
      <c r="L8" s="19">
        <v>5430700</v>
      </c>
      <c r="M8" s="15">
        <v>31.37</v>
      </c>
      <c r="N8" s="19">
        <v>5656850</v>
      </c>
      <c r="O8" s="17">
        <f t="shared" si="0"/>
        <v>31.625093222982663</v>
      </c>
    </row>
    <row r="9" spans="1:18" ht="28.5">
      <c r="A9" s="13" t="s">
        <v>34</v>
      </c>
      <c r="B9" s="16">
        <v>4802.2700000000004</v>
      </c>
      <c r="C9" s="11">
        <v>0.03</v>
      </c>
      <c r="D9" s="16">
        <v>5152.1899999999996</v>
      </c>
      <c r="E9" s="11">
        <v>0.03</v>
      </c>
      <c r="F9" s="16">
        <v>5305.54</v>
      </c>
      <c r="G9" s="11">
        <v>0.03</v>
      </c>
      <c r="H9" s="16">
        <v>5705.64</v>
      </c>
      <c r="I9" s="11">
        <v>0.03</v>
      </c>
      <c r="J9" s="20">
        <v>6010</v>
      </c>
      <c r="K9" s="11">
        <v>0.03</v>
      </c>
      <c r="L9" s="20">
        <v>6260</v>
      </c>
      <c r="M9" s="11">
        <v>0.04</v>
      </c>
      <c r="N9" s="20">
        <v>6560</v>
      </c>
      <c r="O9" s="18">
        <f t="shared" si="0"/>
        <v>3.6674228862841739E-2</v>
      </c>
    </row>
    <row r="10" spans="1:18" ht="42.75">
      <c r="A10" s="13" t="s">
        <v>35</v>
      </c>
      <c r="B10" s="14">
        <v>11783.16</v>
      </c>
      <c r="C10" s="15">
        <v>0.08</v>
      </c>
      <c r="D10" s="14">
        <v>12342.57</v>
      </c>
      <c r="E10" s="15">
        <v>0.08</v>
      </c>
      <c r="F10" s="14">
        <v>12725.03</v>
      </c>
      <c r="G10" s="15">
        <v>0.08</v>
      </c>
      <c r="H10" s="14">
        <v>13243.53</v>
      </c>
      <c r="I10" s="15">
        <v>0.08</v>
      </c>
      <c r="J10" s="19">
        <v>13390</v>
      </c>
      <c r="K10" s="15">
        <v>0.08</v>
      </c>
      <c r="L10" s="19">
        <v>14320</v>
      </c>
      <c r="M10" s="15">
        <v>0.08</v>
      </c>
      <c r="N10" s="19">
        <v>14150</v>
      </c>
      <c r="O10" s="17">
        <f t="shared" si="0"/>
        <v>7.9106758903843083E-2</v>
      </c>
    </row>
    <row r="11" spans="1:18">
      <c r="A11" s="13" t="s">
        <v>36</v>
      </c>
      <c r="B11" s="16">
        <v>720692.6</v>
      </c>
      <c r="C11" s="11">
        <v>4.8899999999999997</v>
      </c>
      <c r="D11" s="16">
        <v>756150.68</v>
      </c>
      <c r="E11" s="11">
        <v>4.92</v>
      </c>
      <c r="F11" s="16">
        <v>800889.8</v>
      </c>
      <c r="G11" s="11">
        <v>4.96</v>
      </c>
      <c r="H11" s="16">
        <v>853606.46</v>
      </c>
      <c r="I11" s="11">
        <v>5.04</v>
      </c>
      <c r="J11" s="20">
        <v>914650</v>
      </c>
      <c r="K11" s="11">
        <v>5.18</v>
      </c>
      <c r="L11" s="20">
        <v>908110</v>
      </c>
      <c r="M11" s="11">
        <v>5.25</v>
      </c>
      <c r="N11" s="20">
        <v>932570</v>
      </c>
      <c r="O11" s="18">
        <f t="shared" si="0"/>
        <v>5.2136106113750493</v>
      </c>
    </row>
    <row r="12" spans="1:18" ht="42.75">
      <c r="A12" s="13" t="s">
        <v>37</v>
      </c>
      <c r="B12" s="14">
        <v>607889.06000000006</v>
      </c>
      <c r="C12" s="15">
        <v>4.12</v>
      </c>
      <c r="D12" s="14">
        <v>652486.6</v>
      </c>
      <c r="E12" s="15">
        <v>4.24</v>
      </c>
      <c r="F12" s="14">
        <v>703209.15</v>
      </c>
      <c r="G12" s="15">
        <v>4.3499999999999996</v>
      </c>
      <c r="H12" s="14">
        <v>755607.97</v>
      </c>
      <c r="I12" s="15">
        <v>4.46</v>
      </c>
      <c r="J12" s="19">
        <v>812240</v>
      </c>
      <c r="K12" s="15">
        <v>4.5999999999999996</v>
      </c>
      <c r="L12" s="19">
        <v>797800</v>
      </c>
      <c r="M12" s="15">
        <v>4.6100000000000003</v>
      </c>
      <c r="N12" s="19">
        <v>813110</v>
      </c>
      <c r="O12" s="17">
        <f t="shared" si="0"/>
        <v>4.5457594863818969</v>
      </c>
    </row>
    <row r="13" spans="1:18" ht="28.5">
      <c r="A13" s="13" t="s">
        <v>38</v>
      </c>
      <c r="B13" s="16">
        <v>761845.92</v>
      </c>
      <c r="C13" s="11">
        <v>5.17</v>
      </c>
      <c r="D13" s="16">
        <v>820857.45</v>
      </c>
      <c r="E13" s="11">
        <v>5.34</v>
      </c>
      <c r="F13" s="16">
        <v>880507.78</v>
      </c>
      <c r="G13" s="11">
        <v>5.45</v>
      </c>
      <c r="H13" s="16">
        <v>949516.89</v>
      </c>
      <c r="I13" s="11">
        <v>5.61</v>
      </c>
      <c r="J13" s="20">
        <v>1007180</v>
      </c>
      <c r="K13" s="11">
        <v>5.71</v>
      </c>
      <c r="L13" s="20">
        <v>974940</v>
      </c>
      <c r="M13" s="11">
        <v>5.63</v>
      </c>
      <c r="N13" s="20">
        <v>997870</v>
      </c>
      <c r="O13" s="18">
        <f t="shared" si="0"/>
        <v>5.5786757249030314</v>
      </c>
    </row>
    <row r="14" spans="1:18" ht="28.5">
      <c r="A14" s="13" t="s">
        <v>39</v>
      </c>
      <c r="B14" s="14">
        <v>81585.960000000006</v>
      </c>
      <c r="C14" s="15">
        <v>0.55000000000000004</v>
      </c>
      <c r="D14" s="14">
        <v>89410.69</v>
      </c>
      <c r="E14" s="15">
        <v>0.57999999999999996</v>
      </c>
      <c r="F14" s="14">
        <v>97700.01</v>
      </c>
      <c r="G14" s="15">
        <v>0.61</v>
      </c>
      <c r="H14" s="14">
        <v>106846.83</v>
      </c>
      <c r="I14" s="15">
        <v>0.63</v>
      </c>
      <c r="J14" s="19">
        <v>117020</v>
      </c>
      <c r="K14" s="15">
        <v>0.66</v>
      </c>
      <c r="L14" s="19">
        <v>115770</v>
      </c>
      <c r="M14" s="15">
        <v>0.67</v>
      </c>
      <c r="N14" s="19">
        <v>121840</v>
      </c>
      <c r="O14" s="17">
        <f t="shared" si="0"/>
        <v>0.68115671412326795</v>
      </c>
    </row>
    <row r="15" spans="1:18">
      <c r="A15" s="13" t="s">
        <v>40</v>
      </c>
      <c r="B15" s="16">
        <v>64812.17</v>
      </c>
      <c r="C15" s="11">
        <v>0.44</v>
      </c>
      <c r="D15" s="16">
        <v>70061.960000000006</v>
      </c>
      <c r="E15" s="11">
        <v>0.46</v>
      </c>
      <c r="F15" s="16">
        <v>75845.25</v>
      </c>
      <c r="G15" s="11">
        <v>0.47</v>
      </c>
      <c r="H15" s="16">
        <v>81740.460000000006</v>
      </c>
      <c r="I15" s="11">
        <v>0.48</v>
      </c>
      <c r="J15" s="20">
        <v>88420</v>
      </c>
      <c r="K15" s="11">
        <v>0.5</v>
      </c>
      <c r="L15" s="20">
        <v>96110</v>
      </c>
      <c r="M15" s="11">
        <v>0.56000000000000005</v>
      </c>
      <c r="N15" s="20">
        <v>103910</v>
      </c>
      <c r="O15" s="18">
        <f t="shared" si="0"/>
        <v>0.58091754895394587</v>
      </c>
    </row>
    <row r="16" spans="1:18" ht="28.5">
      <c r="A16" s="13" t="s">
        <v>41</v>
      </c>
      <c r="B16" s="14">
        <v>147549.65</v>
      </c>
      <c r="C16" s="15">
        <v>1</v>
      </c>
      <c r="D16" s="14">
        <v>157255.26999999999</v>
      </c>
      <c r="E16" s="15">
        <v>1.02</v>
      </c>
      <c r="F16" s="14">
        <v>167296.62</v>
      </c>
      <c r="G16" s="15">
        <v>1.04</v>
      </c>
      <c r="H16" s="14">
        <v>179083.04</v>
      </c>
      <c r="I16" s="15">
        <v>1.06</v>
      </c>
      <c r="J16" s="19">
        <v>189010</v>
      </c>
      <c r="K16" s="15">
        <v>1.07</v>
      </c>
      <c r="L16" s="19">
        <v>194530</v>
      </c>
      <c r="M16" s="15">
        <v>1.1200000000000001</v>
      </c>
      <c r="N16" s="19">
        <v>197410</v>
      </c>
      <c r="O16" s="17">
        <f t="shared" si="0"/>
        <v>1.1036371219228029</v>
      </c>
    </row>
    <row r="17" spans="1:15">
      <c r="A17" s="13" t="s">
        <v>42</v>
      </c>
      <c r="B17" s="16">
        <v>138952.89000000001</v>
      </c>
      <c r="C17" s="11">
        <v>0.94</v>
      </c>
      <c r="D17" s="16">
        <v>147151.10999999999</v>
      </c>
      <c r="E17" s="11">
        <v>0.96</v>
      </c>
      <c r="F17" s="16">
        <v>154950.12</v>
      </c>
      <c r="G17" s="11">
        <v>0.96</v>
      </c>
      <c r="H17" s="16">
        <v>163425.89000000001</v>
      </c>
      <c r="I17" s="11">
        <v>0.96</v>
      </c>
      <c r="J17" s="20">
        <v>170170</v>
      </c>
      <c r="K17" s="11">
        <v>0.96</v>
      </c>
      <c r="L17" s="20">
        <v>175030</v>
      </c>
      <c r="M17" s="11">
        <v>1.01</v>
      </c>
      <c r="N17" s="20">
        <v>179250</v>
      </c>
      <c r="O17" s="18">
        <f t="shared" si="0"/>
        <v>1.0021121225098142</v>
      </c>
    </row>
    <row r="18" spans="1:15">
      <c r="A18" s="13" t="s">
        <v>43</v>
      </c>
      <c r="B18" s="14">
        <v>18820.37</v>
      </c>
      <c r="C18" s="15">
        <v>0.13</v>
      </c>
      <c r="D18" s="14">
        <v>20283.68</v>
      </c>
      <c r="E18" s="15">
        <v>0.13</v>
      </c>
      <c r="F18" s="14">
        <v>21547.86</v>
      </c>
      <c r="G18" s="15">
        <v>0.13</v>
      </c>
      <c r="H18" s="14">
        <v>22580.62</v>
      </c>
      <c r="I18" s="15">
        <v>0.13</v>
      </c>
      <c r="J18" s="19">
        <v>23680</v>
      </c>
      <c r="K18" s="15">
        <v>0.13</v>
      </c>
      <c r="L18" s="19">
        <v>23440</v>
      </c>
      <c r="M18" s="15">
        <v>0.14000000000000001</v>
      </c>
      <c r="N18" s="19">
        <v>23960</v>
      </c>
      <c r="O18" s="17">
        <f t="shared" si="0"/>
        <v>0.1339503846880622</v>
      </c>
    </row>
    <row r="19" spans="1:15" ht="57">
      <c r="A19" s="13" t="s">
        <v>44</v>
      </c>
      <c r="B19" s="16">
        <v>545535.84</v>
      </c>
      <c r="C19" s="11">
        <v>3.7</v>
      </c>
      <c r="D19" s="16">
        <v>556805.34</v>
      </c>
      <c r="E19" s="11">
        <v>3.62</v>
      </c>
      <c r="F19" s="16">
        <v>568204.36</v>
      </c>
      <c r="G19" s="11">
        <v>3.52</v>
      </c>
      <c r="H19" s="16">
        <v>590023.41</v>
      </c>
      <c r="I19" s="11">
        <v>3.48</v>
      </c>
      <c r="J19" s="20">
        <v>618220</v>
      </c>
      <c r="K19" s="11">
        <v>3.5</v>
      </c>
      <c r="L19" s="20">
        <v>629280</v>
      </c>
      <c r="M19" s="11">
        <v>3.63</v>
      </c>
      <c r="N19" s="20">
        <v>659940</v>
      </c>
      <c r="O19" s="18">
        <f t="shared" si="0"/>
        <v>3.6894497859365516</v>
      </c>
    </row>
    <row r="20" spans="1:15">
      <c r="A20" s="13" t="s">
        <v>45</v>
      </c>
      <c r="B20" s="14">
        <v>254823.44</v>
      </c>
      <c r="C20" s="15">
        <v>1.73</v>
      </c>
      <c r="D20" s="14">
        <v>275500.38</v>
      </c>
      <c r="E20" s="15">
        <v>1.79</v>
      </c>
      <c r="F20" s="14">
        <v>298059.26</v>
      </c>
      <c r="G20" s="15">
        <v>1.85</v>
      </c>
      <c r="H20" s="14">
        <v>322743.61</v>
      </c>
      <c r="I20" s="15">
        <v>1.91</v>
      </c>
      <c r="J20" s="19">
        <v>349360</v>
      </c>
      <c r="K20" s="15">
        <v>1.98</v>
      </c>
      <c r="L20" s="19">
        <v>354180</v>
      </c>
      <c r="M20" s="15">
        <v>2.0499999999999998</v>
      </c>
      <c r="N20" s="19">
        <v>360800</v>
      </c>
      <c r="O20" s="17">
        <f t="shared" si="0"/>
        <v>2.0170825874562959</v>
      </c>
    </row>
    <row r="21" spans="1:15" ht="28.5">
      <c r="A21" s="13" t="s">
        <v>46</v>
      </c>
      <c r="B21" s="16">
        <v>124258.04</v>
      </c>
      <c r="C21" s="11">
        <v>0.84</v>
      </c>
      <c r="D21" s="16">
        <v>136323</v>
      </c>
      <c r="E21" s="11">
        <v>0.89</v>
      </c>
      <c r="F21" s="16">
        <v>144775.01999999999</v>
      </c>
      <c r="G21" s="11">
        <v>0.9</v>
      </c>
      <c r="H21" s="16">
        <v>153861.29</v>
      </c>
      <c r="I21" s="11">
        <v>0.91</v>
      </c>
      <c r="J21" s="20">
        <v>161750</v>
      </c>
      <c r="K21" s="11">
        <v>0.92</v>
      </c>
      <c r="L21" s="20">
        <v>172120</v>
      </c>
      <c r="M21" s="11">
        <v>0.99</v>
      </c>
      <c r="N21" s="20">
        <v>186650</v>
      </c>
      <c r="O21" s="18">
        <f t="shared" si="0"/>
        <v>1.0434824416538737</v>
      </c>
    </row>
    <row r="22" spans="1:15">
      <c r="A22" s="13" t="s">
        <v>47</v>
      </c>
      <c r="B22" s="14">
        <v>81513.679999999993</v>
      </c>
      <c r="C22" s="15">
        <v>0.55000000000000004</v>
      </c>
      <c r="D22" s="14">
        <v>88238.56</v>
      </c>
      <c r="E22" s="15">
        <v>0.56999999999999995</v>
      </c>
      <c r="F22" s="14">
        <v>94053.48</v>
      </c>
      <c r="G22" s="15">
        <v>0.57999999999999996</v>
      </c>
      <c r="H22" s="14">
        <v>100466.35</v>
      </c>
      <c r="I22" s="15">
        <v>0.59</v>
      </c>
      <c r="J22" s="19">
        <v>107930</v>
      </c>
      <c r="K22" s="15">
        <v>0.61</v>
      </c>
      <c r="L22" s="19">
        <v>104750</v>
      </c>
      <c r="M22" s="15">
        <v>0.61</v>
      </c>
      <c r="N22" s="19">
        <v>106130</v>
      </c>
      <c r="O22" s="17">
        <f t="shared" si="0"/>
        <v>0.59332864469716373</v>
      </c>
    </row>
    <row r="23" spans="1:15" ht="28.5">
      <c r="A23" s="13" t="s">
        <v>48</v>
      </c>
      <c r="B23" s="16">
        <v>14749942.91</v>
      </c>
      <c r="C23" s="11">
        <v>100</v>
      </c>
      <c r="D23" s="16">
        <v>15376929.029999999</v>
      </c>
      <c r="E23" s="11">
        <v>100</v>
      </c>
      <c r="F23" s="16">
        <v>16148140.880000001</v>
      </c>
      <c r="G23" s="11">
        <v>100</v>
      </c>
      <c r="H23" s="16">
        <v>16938256.77</v>
      </c>
      <c r="I23" s="11">
        <v>100</v>
      </c>
      <c r="J23" s="20">
        <v>17643610</v>
      </c>
      <c r="K23" s="11">
        <v>100</v>
      </c>
      <c r="L23" s="20">
        <v>17313030</v>
      </c>
      <c r="M23" s="11">
        <v>100</v>
      </c>
      <c r="N23" s="20">
        <f>SUM(N6:N22)</f>
        <v>17887220</v>
      </c>
      <c r="O23" s="11">
        <f>SUM(O6:O22)</f>
        <v>100</v>
      </c>
    </row>
  </sheetData>
  <mergeCells count="9">
    <mergeCell ref="N4:O4"/>
    <mergeCell ref="A3:A5"/>
    <mergeCell ref="B3:M3"/>
    <mergeCell ref="B4:C4"/>
    <mergeCell ref="D4:E4"/>
    <mergeCell ref="F4:G4"/>
    <mergeCell ref="H4:I4"/>
    <mergeCell ref="J4:K4"/>
    <mergeCell ref="L4:M4"/>
  </mergeCells>
  <hyperlinks>
    <hyperlink ref="R2" location="Rekap!A1" display="← Kembali ke Rekap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3"/>
  <sheetViews>
    <sheetView topLeftCell="A13" workbookViewId="0">
      <selection activeCell="A3" sqref="A3:O23"/>
    </sheetView>
  </sheetViews>
  <sheetFormatPr defaultColWidth="8.7109375" defaultRowHeight="14.25"/>
  <cols>
    <col min="1" max="1" width="20.85546875" style="64" customWidth="1"/>
    <col min="2" max="2" width="8.28515625" style="64" hidden="1" customWidth="1"/>
    <col min="3" max="3" width="3.85546875" style="64" hidden="1" customWidth="1"/>
    <col min="4" max="4" width="8.140625" style="64" hidden="1" customWidth="1"/>
    <col min="5" max="5" width="3.42578125" style="64" hidden="1" customWidth="1"/>
    <col min="6" max="6" width="7.85546875" style="64" bestFit="1" customWidth="1"/>
    <col min="7" max="7" width="3.42578125" style="64" bestFit="1" customWidth="1"/>
    <col min="8" max="8" width="7" style="64" bestFit="1" customWidth="1"/>
    <col min="9" max="9" width="3.5703125" style="64" bestFit="1" customWidth="1"/>
    <col min="10" max="10" width="7.85546875" style="64" bestFit="1" customWidth="1"/>
    <col min="11" max="11" width="5.140625" style="64" customWidth="1"/>
    <col min="12" max="12" width="7" style="64" bestFit="1" customWidth="1"/>
    <col min="13" max="13" width="4.140625" style="64" customWidth="1"/>
    <col min="14" max="14" width="6.42578125" style="64" bestFit="1" customWidth="1"/>
    <col min="15" max="15" width="4.140625" style="64" customWidth="1"/>
    <col min="16" max="16384" width="8.7109375" style="64"/>
  </cols>
  <sheetData>
    <row r="2" spans="1:20" ht="15">
      <c r="T2" s="167" t="s">
        <v>411</v>
      </c>
    </row>
    <row r="3" spans="1:20" ht="12.6" customHeight="1">
      <c r="A3" s="456" t="s">
        <v>51</v>
      </c>
      <c r="B3" s="456" t="s">
        <v>163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382"/>
      <c r="O3" s="382"/>
    </row>
    <row r="4" spans="1:20">
      <c r="A4" s="456"/>
      <c r="B4" s="456">
        <v>2015</v>
      </c>
      <c r="C4" s="456"/>
      <c r="D4" s="456">
        <v>2016</v>
      </c>
      <c r="E4" s="456"/>
      <c r="F4" s="456">
        <v>2017</v>
      </c>
      <c r="G4" s="456"/>
      <c r="H4" s="456">
        <v>2018</v>
      </c>
      <c r="I4" s="456"/>
      <c r="J4" s="456">
        <v>2019</v>
      </c>
      <c r="K4" s="456"/>
      <c r="L4" s="456">
        <v>2020</v>
      </c>
      <c r="M4" s="456"/>
      <c r="N4" s="456">
        <v>2021</v>
      </c>
      <c r="O4" s="456"/>
    </row>
    <row r="5" spans="1:20">
      <c r="A5" s="456"/>
      <c r="B5" s="26" t="s">
        <v>29</v>
      </c>
      <c r="C5" s="65" t="s">
        <v>30</v>
      </c>
      <c r="D5" s="69" t="s">
        <v>29</v>
      </c>
      <c r="E5" s="26" t="s">
        <v>30</v>
      </c>
      <c r="F5" s="69" t="s">
        <v>29</v>
      </c>
      <c r="G5" s="26" t="s">
        <v>30</v>
      </c>
      <c r="H5" s="68" t="s">
        <v>29</v>
      </c>
      <c r="I5" s="69" t="s">
        <v>30</v>
      </c>
      <c r="J5" s="69" t="s">
        <v>29</v>
      </c>
      <c r="K5" s="69" t="s">
        <v>30</v>
      </c>
      <c r="L5" s="69" t="s">
        <v>29</v>
      </c>
      <c r="M5" s="69" t="s">
        <v>30</v>
      </c>
      <c r="N5" s="69" t="s">
        <v>29</v>
      </c>
      <c r="O5" s="69" t="s">
        <v>30</v>
      </c>
    </row>
    <row r="6" spans="1:20">
      <c r="A6" s="22" t="s">
        <v>31</v>
      </c>
      <c r="B6" s="66">
        <v>3540417.6</v>
      </c>
      <c r="C6" s="22">
        <v>19.420000000000002</v>
      </c>
      <c r="D6" s="71">
        <v>3700945.31</v>
      </c>
      <c r="E6" s="23">
        <v>18.989999999999998</v>
      </c>
      <c r="F6" s="71">
        <v>4015979.61</v>
      </c>
      <c r="G6" s="23">
        <v>18.82</v>
      </c>
      <c r="H6" s="391">
        <v>4278310</v>
      </c>
      <c r="I6" s="22">
        <v>18.71</v>
      </c>
      <c r="J6" s="391">
        <v>4510900</v>
      </c>
      <c r="K6" s="394">
        <f>J6/$J$23*100</f>
        <v>18.707072516706518</v>
      </c>
      <c r="L6" s="391">
        <v>4570980</v>
      </c>
      <c r="M6" s="394">
        <f>L6/$L$23*100</f>
        <v>19.077912180283928</v>
      </c>
      <c r="N6" s="391">
        <v>4829980</v>
      </c>
      <c r="O6" s="22">
        <f>N6/$N$23*100</f>
        <v>18.76146619717489</v>
      </c>
    </row>
    <row r="7" spans="1:20">
      <c r="A7" s="24" t="s">
        <v>32</v>
      </c>
      <c r="B7" s="67">
        <v>3822655.37</v>
      </c>
      <c r="C7" s="24">
        <v>20.96</v>
      </c>
      <c r="D7" s="70">
        <v>3803436.29</v>
      </c>
      <c r="E7" s="25">
        <v>19.52</v>
      </c>
      <c r="F7" s="70">
        <v>4134586.47</v>
      </c>
      <c r="G7" s="25">
        <v>19.38</v>
      </c>
      <c r="H7" s="392">
        <v>4349980</v>
      </c>
      <c r="I7" s="24">
        <v>19.03</v>
      </c>
      <c r="J7" s="392">
        <v>4470680</v>
      </c>
      <c r="K7" s="393">
        <f t="shared" ref="K7:K22" si="0">J7/$J$23*100</f>
        <v>18.540276875787427</v>
      </c>
      <c r="L7" s="392">
        <v>4356740</v>
      </c>
      <c r="M7" s="393">
        <f>L7/$L$23*100</f>
        <v>18.183738085121835</v>
      </c>
      <c r="N7" s="392">
        <v>4850150</v>
      </c>
      <c r="O7" s="24">
        <f t="shared" ref="O7:O22" si="1">N7/$N$23*100</f>
        <v>18.839814093687306</v>
      </c>
    </row>
    <row r="8" spans="1:20">
      <c r="A8" s="22" t="s">
        <v>33</v>
      </c>
      <c r="B8" s="66">
        <v>6125601.96</v>
      </c>
      <c r="C8" s="22">
        <v>33.590000000000003</v>
      </c>
      <c r="D8" s="71">
        <v>6781921.8300000001</v>
      </c>
      <c r="E8" s="23">
        <v>34.799999999999997</v>
      </c>
      <c r="F8" s="71">
        <v>7488121.9400000004</v>
      </c>
      <c r="G8" s="23">
        <v>35.1</v>
      </c>
      <c r="H8" s="391">
        <v>7971370</v>
      </c>
      <c r="I8" s="22">
        <v>34.869999999999997</v>
      </c>
      <c r="J8" s="391">
        <v>8282309.9999999991</v>
      </c>
      <c r="K8" s="394">
        <f t="shared" si="0"/>
        <v>34.347419312297674</v>
      </c>
      <c r="L8" s="391">
        <v>8093670</v>
      </c>
      <c r="M8" s="394">
        <f t="shared" ref="M8:M22" si="2">L8/$L$23*100</f>
        <v>33.780573416684959</v>
      </c>
      <c r="N8" s="391">
        <v>8739060</v>
      </c>
      <c r="O8" s="22">
        <f t="shared" si="1"/>
        <v>33.945809047880779</v>
      </c>
    </row>
    <row r="9" spans="1:20">
      <c r="A9" s="24" t="s">
        <v>34</v>
      </c>
      <c r="B9" s="67">
        <v>5413.21</v>
      </c>
      <c r="C9" s="24">
        <v>0.03</v>
      </c>
      <c r="D9" s="70">
        <v>6887.93</v>
      </c>
      <c r="E9" s="25">
        <v>0.04</v>
      </c>
      <c r="F9" s="70">
        <v>7909.98</v>
      </c>
      <c r="G9" s="25">
        <v>0.04</v>
      </c>
      <c r="H9" s="392">
        <v>9020</v>
      </c>
      <c r="I9" s="24">
        <v>0.04</v>
      </c>
      <c r="J9" s="392">
        <v>9760</v>
      </c>
      <c r="K9" s="393">
        <f t="shared" si="0"/>
        <v>4.0475521018656063E-2</v>
      </c>
      <c r="L9" s="392">
        <v>10430</v>
      </c>
      <c r="M9" s="393">
        <f t="shared" si="2"/>
        <v>4.3531720558908894E-2</v>
      </c>
      <c r="N9" s="392">
        <v>11180</v>
      </c>
      <c r="O9" s="393">
        <f t="shared" si="1"/>
        <v>4.3427341745600458E-2</v>
      </c>
    </row>
    <row r="10" spans="1:20" ht="28.5">
      <c r="A10" s="22" t="s">
        <v>35</v>
      </c>
      <c r="B10" s="66">
        <v>15116.29</v>
      </c>
      <c r="C10" s="22">
        <v>0.08</v>
      </c>
      <c r="D10" s="71">
        <v>16002.16</v>
      </c>
      <c r="E10" s="23">
        <v>0.08</v>
      </c>
      <c r="F10" s="71">
        <v>16809.88</v>
      </c>
      <c r="G10" s="23">
        <v>0.08</v>
      </c>
      <c r="H10" s="391">
        <v>17920</v>
      </c>
      <c r="I10" s="22">
        <v>0.08</v>
      </c>
      <c r="J10" s="391">
        <v>18590</v>
      </c>
      <c r="K10" s="394">
        <f t="shared" si="0"/>
        <v>7.7094255710739371E-2</v>
      </c>
      <c r="L10" s="391">
        <v>20040</v>
      </c>
      <c r="M10" s="394">
        <f t="shared" si="2"/>
        <v>8.3641004793915077E-2</v>
      </c>
      <c r="N10" s="391">
        <v>20010</v>
      </c>
      <c r="O10" s="394">
        <f t="shared" si="1"/>
        <v>7.7726396093869859E-2</v>
      </c>
    </row>
    <row r="11" spans="1:20">
      <c r="A11" s="24" t="s">
        <v>36</v>
      </c>
      <c r="B11" s="67">
        <v>942415.92</v>
      </c>
      <c r="C11" s="24">
        <v>5.17</v>
      </c>
      <c r="D11" s="70">
        <v>1025232.58</v>
      </c>
      <c r="E11" s="25">
        <v>5.26</v>
      </c>
      <c r="F11" s="70">
        <v>1109925.24</v>
      </c>
      <c r="G11" s="25">
        <v>5.2</v>
      </c>
      <c r="H11" s="392">
        <v>1210890</v>
      </c>
      <c r="I11" s="24">
        <v>5.3</v>
      </c>
      <c r="J11" s="392">
        <v>1332530</v>
      </c>
      <c r="K11" s="393">
        <f t="shared" si="0"/>
        <v>5.5261112728473112</v>
      </c>
      <c r="L11" s="392">
        <v>1330890</v>
      </c>
      <c r="M11" s="393">
        <f t="shared" si="2"/>
        <v>5.5547393647791239</v>
      </c>
      <c r="N11" s="392">
        <v>1421770</v>
      </c>
      <c r="O11" s="393">
        <f t="shared" si="1"/>
        <v>5.5226915629375997</v>
      </c>
    </row>
    <row r="12" spans="1:20" ht="28.5">
      <c r="A12" s="22" t="s">
        <v>37</v>
      </c>
      <c r="B12" s="66">
        <v>818742.47</v>
      </c>
      <c r="C12" s="22">
        <v>4.49</v>
      </c>
      <c r="D12" s="71">
        <v>906648.67</v>
      </c>
      <c r="E12" s="23">
        <v>4.6500000000000004</v>
      </c>
      <c r="F12" s="71">
        <v>1032204.2</v>
      </c>
      <c r="G12" s="23">
        <v>4.84</v>
      </c>
      <c r="H12" s="391">
        <v>1143630</v>
      </c>
      <c r="I12" s="22">
        <v>5</v>
      </c>
      <c r="J12" s="391">
        <v>1266390</v>
      </c>
      <c r="K12" s="394">
        <f t="shared" si="0"/>
        <v>5.2518232646327716</v>
      </c>
      <c r="L12" s="391">
        <v>1270490</v>
      </c>
      <c r="M12" s="394">
        <f t="shared" si="2"/>
        <v>5.3026477136038501</v>
      </c>
      <c r="N12" s="391">
        <v>1342220</v>
      </c>
      <c r="O12" s="394">
        <f t="shared" si="1"/>
        <v>5.2136893235939032</v>
      </c>
    </row>
    <row r="13" spans="1:20">
      <c r="A13" s="24" t="s">
        <v>38</v>
      </c>
      <c r="B13" s="67">
        <v>1012959.05</v>
      </c>
      <c r="C13" s="24">
        <v>5.55</v>
      </c>
      <c r="D13" s="70">
        <v>1121516.72</v>
      </c>
      <c r="E13" s="25">
        <v>5.75</v>
      </c>
      <c r="F13" s="70">
        <v>1234868.56</v>
      </c>
      <c r="G13" s="25">
        <v>5.79</v>
      </c>
      <c r="H13" s="392">
        <v>1370950</v>
      </c>
      <c r="I13" s="24">
        <v>6</v>
      </c>
      <c r="J13" s="392">
        <v>1490210</v>
      </c>
      <c r="K13" s="393">
        <f t="shared" si="0"/>
        <v>6.1800231738946154</v>
      </c>
      <c r="L13" s="392">
        <v>1464830</v>
      </c>
      <c r="M13" s="393">
        <f t="shared" si="2"/>
        <v>6.1137651223687932</v>
      </c>
      <c r="N13" s="392">
        <v>1508500</v>
      </c>
      <c r="O13" s="24">
        <f t="shared" si="1"/>
        <v>5.8595836335633535</v>
      </c>
    </row>
    <row r="14" spans="1:20" ht="28.5">
      <c r="A14" s="22" t="s">
        <v>39</v>
      </c>
      <c r="B14" s="66">
        <v>103754.14</v>
      </c>
      <c r="C14" s="22">
        <v>0.56999999999999995</v>
      </c>
      <c r="D14" s="71">
        <v>117117.65</v>
      </c>
      <c r="E14" s="23">
        <v>0.6</v>
      </c>
      <c r="F14" s="71">
        <v>131021.31</v>
      </c>
      <c r="G14" s="23">
        <v>0.61</v>
      </c>
      <c r="H14" s="391">
        <v>145860</v>
      </c>
      <c r="I14" s="22">
        <v>0.64</v>
      </c>
      <c r="J14" s="391">
        <v>162800</v>
      </c>
      <c r="K14" s="394">
        <f t="shared" si="0"/>
        <v>0.67514496125381218</v>
      </c>
      <c r="L14" s="391">
        <v>164940</v>
      </c>
      <c r="M14" s="394">
        <f t="shared" si="2"/>
        <v>0.68841054544452862</v>
      </c>
      <c r="N14" s="391">
        <v>177960</v>
      </c>
      <c r="O14" s="394">
        <f t="shared" si="1"/>
        <v>0.69126384052299261</v>
      </c>
    </row>
    <row r="15" spans="1:20">
      <c r="A15" s="24" t="s">
        <v>40</v>
      </c>
      <c r="B15" s="67">
        <v>75281.38</v>
      </c>
      <c r="C15" s="24">
        <v>0.41</v>
      </c>
      <c r="D15" s="70">
        <v>84030.67</v>
      </c>
      <c r="E15" s="25">
        <v>0.43</v>
      </c>
      <c r="F15" s="70">
        <v>94420.39</v>
      </c>
      <c r="G15" s="25">
        <v>0.44</v>
      </c>
      <c r="H15" s="392">
        <v>104960</v>
      </c>
      <c r="I15" s="24">
        <v>0.46</v>
      </c>
      <c r="J15" s="392">
        <v>116840</v>
      </c>
      <c r="K15" s="393">
        <f t="shared" si="0"/>
        <v>0.48454506924382934</v>
      </c>
      <c r="L15" s="392">
        <v>126590</v>
      </c>
      <c r="M15" s="393">
        <f t="shared" si="2"/>
        <v>0.52834904175956632</v>
      </c>
      <c r="N15" s="392">
        <v>137690</v>
      </c>
      <c r="O15" s="393">
        <f t="shared" si="1"/>
        <v>0.53483995393128148</v>
      </c>
    </row>
    <row r="16" spans="1:20">
      <c r="A16" s="22" t="s">
        <v>41</v>
      </c>
      <c r="B16" s="66">
        <v>196397.92</v>
      </c>
      <c r="C16" s="22">
        <v>1.08</v>
      </c>
      <c r="D16" s="71">
        <v>214824.14</v>
      </c>
      <c r="E16" s="23">
        <v>1.1000000000000001</v>
      </c>
      <c r="F16" s="71">
        <v>236180.51</v>
      </c>
      <c r="G16" s="23">
        <v>1.1100000000000001</v>
      </c>
      <c r="H16" s="391">
        <v>262610</v>
      </c>
      <c r="I16" s="22">
        <v>1.1499999999999999</v>
      </c>
      <c r="J16" s="391">
        <v>285830</v>
      </c>
      <c r="K16" s="394">
        <f t="shared" si="0"/>
        <v>1.1853604685207442</v>
      </c>
      <c r="L16" s="391">
        <v>295450</v>
      </c>
      <c r="M16" s="394">
        <f t="shared" si="2"/>
        <v>1.2331205023134835</v>
      </c>
      <c r="N16" s="391">
        <v>312990</v>
      </c>
      <c r="O16" s="394">
        <f t="shared" si="1"/>
        <v>1.2157713499960185</v>
      </c>
    </row>
    <row r="17" spans="1:15">
      <c r="A17" s="24" t="s">
        <v>42</v>
      </c>
      <c r="B17" s="67">
        <v>173129.64</v>
      </c>
      <c r="C17" s="24">
        <v>0.95</v>
      </c>
      <c r="D17" s="70">
        <v>188219.58</v>
      </c>
      <c r="E17" s="25">
        <v>0.97</v>
      </c>
      <c r="F17" s="70">
        <v>200453.85</v>
      </c>
      <c r="G17" s="25">
        <v>0.94</v>
      </c>
      <c r="H17" s="392">
        <v>214610</v>
      </c>
      <c r="I17" s="24">
        <v>0.94</v>
      </c>
      <c r="J17" s="392">
        <v>233700</v>
      </c>
      <c r="K17" s="393">
        <f t="shared" si="0"/>
        <v>0.96917308012909043</v>
      </c>
      <c r="L17" s="392">
        <v>242460</v>
      </c>
      <c r="M17" s="393">
        <f t="shared" si="2"/>
        <v>1.0119559891383558</v>
      </c>
      <c r="N17" s="392">
        <v>253290</v>
      </c>
      <c r="O17" s="393">
        <f t="shared" si="1"/>
        <v>0.9838740063276511</v>
      </c>
    </row>
    <row r="18" spans="1:15">
      <c r="A18" s="22" t="s">
        <v>43</v>
      </c>
      <c r="B18" s="66">
        <v>25994.16</v>
      </c>
      <c r="C18" s="22">
        <v>0.14000000000000001</v>
      </c>
      <c r="D18" s="71">
        <v>28854.27</v>
      </c>
      <c r="E18" s="23">
        <v>0.15</v>
      </c>
      <c r="F18" s="71">
        <v>31910.29</v>
      </c>
      <c r="G18" s="23">
        <v>0.15</v>
      </c>
      <c r="H18" s="391">
        <v>34550</v>
      </c>
      <c r="I18" s="22">
        <v>0.15</v>
      </c>
      <c r="J18" s="391">
        <v>37370</v>
      </c>
      <c r="K18" s="394">
        <f t="shared" si="0"/>
        <v>0.15497645701507962</v>
      </c>
      <c r="L18" s="391">
        <v>37810</v>
      </c>
      <c r="M18" s="394">
        <f t="shared" si="2"/>
        <v>0.15780770415458728</v>
      </c>
      <c r="N18" s="391">
        <v>39280</v>
      </c>
      <c r="O18" s="394">
        <f t="shared" si="1"/>
        <v>0.15257835275198445</v>
      </c>
    </row>
    <row r="19" spans="1:15" ht="28.5">
      <c r="A19" s="24" t="s">
        <v>44</v>
      </c>
      <c r="B19" s="67">
        <v>778848.39</v>
      </c>
      <c r="C19" s="24">
        <v>4.2699999999999996</v>
      </c>
      <c r="D19" s="70">
        <v>815586.15</v>
      </c>
      <c r="E19" s="25">
        <v>4.18</v>
      </c>
      <c r="F19" s="70">
        <v>853473.68</v>
      </c>
      <c r="G19" s="25">
        <v>4</v>
      </c>
      <c r="H19" s="392">
        <v>919910</v>
      </c>
      <c r="I19" s="24">
        <v>4.0199999999999996</v>
      </c>
      <c r="J19" s="392">
        <v>979440</v>
      </c>
      <c r="K19" s="393">
        <f t="shared" si="0"/>
        <v>4.0618180641918542</v>
      </c>
      <c r="L19" s="392">
        <v>1018410</v>
      </c>
      <c r="M19" s="393">
        <f t="shared" si="2"/>
        <v>4.2505407032021481</v>
      </c>
      <c r="N19" s="392">
        <v>1083790</v>
      </c>
      <c r="O19" s="24">
        <f t="shared" si="1"/>
        <v>4.209849616320601</v>
      </c>
    </row>
    <row r="20" spans="1:15">
      <c r="A20" s="22" t="s">
        <v>45</v>
      </c>
      <c r="B20" s="66">
        <v>325349.82</v>
      </c>
      <c r="C20" s="22">
        <v>1.78</v>
      </c>
      <c r="D20" s="71">
        <v>367027.82</v>
      </c>
      <c r="E20" s="23">
        <v>1.88</v>
      </c>
      <c r="F20" s="71">
        <v>408814.11</v>
      </c>
      <c r="G20" s="23">
        <v>1.92</v>
      </c>
      <c r="H20" s="391">
        <v>455440</v>
      </c>
      <c r="I20" s="22">
        <v>1.99</v>
      </c>
      <c r="J20" s="391">
        <v>510530</v>
      </c>
      <c r="K20" s="394">
        <f t="shared" si="0"/>
        <v>2.1172098100055816</v>
      </c>
      <c r="L20" s="391">
        <v>531180</v>
      </c>
      <c r="M20" s="394">
        <f t="shared" si="2"/>
        <v>2.2169874713788329</v>
      </c>
      <c r="N20" s="391">
        <v>556480</v>
      </c>
      <c r="O20" s="394">
        <f t="shared" si="1"/>
        <v>2.1615784556879913</v>
      </c>
    </row>
    <row r="21" spans="1:15">
      <c r="A21" s="24" t="s">
        <v>46</v>
      </c>
      <c r="B21" s="67">
        <v>164766.74</v>
      </c>
      <c r="C21" s="24">
        <v>0.9</v>
      </c>
      <c r="D21" s="70">
        <v>188280.46</v>
      </c>
      <c r="E21" s="25">
        <v>0.97</v>
      </c>
      <c r="F21" s="70">
        <v>204284.3</v>
      </c>
      <c r="G21" s="25">
        <v>0.96</v>
      </c>
      <c r="H21" s="392">
        <v>223560</v>
      </c>
      <c r="I21" s="24">
        <v>0.98</v>
      </c>
      <c r="J21" s="392">
        <v>239510</v>
      </c>
      <c r="K21" s="393">
        <f t="shared" si="0"/>
        <v>0.99326762696499116</v>
      </c>
      <c r="L21" s="392">
        <v>259430</v>
      </c>
      <c r="M21" s="393">
        <f t="shared" si="2"/>
        <v>1.0827837262318059</v>
      </c>
      <c r="N21" s="392">
        <v>290180</v>
      </c>
      <c r="O21" s="393">
        <f t="shared" si="1"/>
        <v>1.127168696577669</v>
      </c>
    </row>
    <row r="22" spans="1:15">
      <c r="A22" s="22" t="s">
        <v>47</v>
      </c>
      <c r="B22" s="66">
        <v>108499.36</v>
      </c>
      <c r="C22" s="22">
        <v>0.59</v>
      </c>
      <c r="D22" s="71">
        <v>122830.48</v>
      </c>
      <c r="E22" s="23">
        <v>0.63</v>
      </c>
      <c r="F22" s="71">
        <v>135604.85</v>
      </c>
      <c r="G22" s="23">
        <v>0.64</v>
      </c>
      <c r="H22" s="391">
        <v>149450</v>
      </c>
      <c r="I22" s="22">
        <v>0.65</v>
      </c>
      <c r="J22" s="391">
        <v>165950</v>
      </c>
      <c r="K22" s="394">
        <f t="shared" si="0"/>
        <v>0.68820826977930061</v>
      </c>
      <c r="L22" s="391">
        <v>165200</v>
      </c>
      <c r="M22" s="394">
        <f t="shared" si="2"/>
        <v>0.68949570818137573</v>
      </c>
      <c r="N22" s="391">
        <v>169620</v>
      </c>
      <c r="O22" s="394">
        <f t="shared" si="1"/>
        <v>0.65886813120650711</v>
      </c>
    </row>
    <row r="23" spans="1:15">
      <c r="A23" s="24" t="s">
        <v>48</v>
      </c>
      <c r="B23" s="67">
        <v>18235343.43</v>
      </c>
      <c r="C23" s="24">
        <v>100</v>
      </c>
      <c r="D23" s="70">
        <v>19489362.719999999</v>
      </c>
      <c r="E23" s="25">
        <v>100</v>
      </c>
      <c r="F23" s="70">
        <v>21336569.18</v>
      </c>
      <c r="G23" s="25">
        <v>100</v>
      </c>
      <c r="H23" s="392">
        <v>22863020</v>
      </c>
      <c r="I23" s="24">
        <v>100</v>
      </c>
      <c r="J23" s="70">
        <f t="shared" ref="J23:O23" si="3">SUM(J6:J22)</f>
        <v>24113340</v>
      </c>
      <c r="K23" s="395">
        <f t="shared" si="3"/>
        <v>99.999999999999986</v>
      </c>
      <c r="L23" s="392">
        <f t="shared" si="3"/>
        <v>23959540</v>
      </c>
      <c r="M23" s="24">
        <f t="shared" si="3"/>
        <v>100</v>
      </c>
      <c r="N23" s="392">
        <f t="shared" si="3"/>
        <v>25744150</v>
      </c>
      <c r="O23" s="24">
        <f t="shared" si="3"/>
        <v>99.999999999999986</v>
      </c>
    </row>
  </sheetData>
  <mergeCells count="9">
    <mergeCell ref="N4:O4"/>
    <mergeCell ref="A3:A5"/>
    <mergeCell ref="D4:E4"/>
    <mergeCell ref="B3:M3"/>
    <mergeCell ref="L4:M4"/>
    <mergeCell ref="J4:K4"/>
    <mergeCell ref="H4:I4"/>
    <mergeCell ref="F4:G4"/>
    <mergeCell ref="B4:C4"/>
  </mergeCells>
  <hyperlinks>
    <hyperlink ref="T2" location="Rekap!A1" display="← Kembali ke Rekap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2"/>
  <sheetViews>
    <sheetView workbookViewId="0">
      <selection activeCell="A3" sqref="A3:H22"/>
    </sheetView>
  </sheetViews>
  <sheetFormatPr defaultRowHeight="15"/>
  <cols>
    <col min="1" max="1" width="22.5703125" customWidth="1"/>
    <col min="2" max="2" width="8.7109375" hidden="1" customWidth="1"/>
    <col min="3" max="3" width="0" hidden="1" customWidth="1"/>
  </cols>
  <sheetData>
    <row r="2" spans="1:14">
      <c r="N2" s="167" t="s">
        <v>411</v>
      </c>
    </row>
    <row r="3" spans="1:14" ht="14.45" customHeight="1">
      <c r="A3" s="456" t="s">
        <v>51</v>
      </c>
      <c r="B3" s="456" t="s">
        <v>52</v>
      </c>
      <c r="C3" s="456"/>
      <c r="D3" s="456"/>
      <c r="E3" s="456"/>
      <c r="F3" s="456"/>
      <c r="G3" s="456"/>
      <c r="H3" s="456"/>
    </row>
    <row r="4" spans="1:14">
      <c r="A4" s="456"/>
      <c r="B4" s="21">
        <v>2015</v>
      </c>
      <c r="C4" s="21">
        <v>2016</v>
      </c>
      <c r="D4" s="21">
        <v>2017</v>
      </c>
      <c r="E4" s="21">
        <v>2018</v>
      </c>
      <c r="F4" s="21">
        <v>2019</v>
      </c>
      <c r="G4" s="21">
        <v>2020</v>
      </c>
      <c r="H4" s="21">
        <v>2021</v>
      </c>
    </row>
    <row r="5" spans="1:14">
      <c r="A5" s="22" t="s">
        <v>31</v>
      </c>
      <c r="B5" s="23">
        <v>1.78</v>
      </c>
      <c r="C5" s="23">
        <v>2.57</v>
      </c>
      <c r="D5" s="23">
        <v>4.6399999999999997</v>
      </c>
      <c r="E5" s="23">
        <v>3.94</v>
      </c>
      <c r="F5" s="23">
        <v>3.73</v>
      </c>
      <c r="G5" s="23">
        <v>0.64</v>
      </c>
      <c r="H5" s="23">
        <v>1.99</v>
      </c>
    </row>
    <row r="6" spans="1:14">
      <c r="A6" s="24" t="s">
        <v>32</v>
      </c>
      <c r="B6" s="25">
        <v>0.26</v>
      </c>
      <c r="C6" s="25">
        <v>2.79</v>
      </c>
      <c r="D6" s="25">
        <v>3.16</v>
      </c>
      <c r="E6" s="25">
        <v>4.03</v>
      </c>
      <c r="F6" s="25">
        <v>3.14</v>
      </c>
      <c r="G6" s="25">
        <v>-2.7</v>
      </c>
      <c r="H6" s="25">
        <v>3.61</v>
      </c>
    </row>
    <row r="7" spans="1:14">
      <c r="A7" s="22" t="s">
        <v>33</v>
      </c>
      <c r="B7" s="23">
        <v>3.73</v>
      </c>
      <c r="C7" s="23">
        <v>4.8600000000000003</v>
      </c>
      <c r="D7" s="23">
        <v>5.69</v>
      </c>
      <c r="E7" s="23">
        <v>4.62</v>
      </c>
      <c r="F7" s="23">
        <v>3.3</v>
      </c>
      <c r="G7" s="23">
        <v>-4.0199999999999996</v>
      </c>
      <c r="H7" s="23">
        <v>4.25</v>
      </c>
    </row>
    <row r="8" spans="1:14">
      <c r="A8" s="24" t="s">
        <v>34</v>
      </c>
      <c r="B8" s="25">
        <v>27.88</v>
      </c>
      <c r="C8" s="25">
        <v>7.29</v>
      </c>
      <c r="D8" s="25">
        <v>2.98</v>
      </c>
      <c r="E8" s="25">
        <v>7.54</v>
      </c>
      <c r="F8" s="25">
        <v>5.37</v>
      </c>
      <c r="G8" s="25">
        <v>4.07</v>
      </c>
      <c r="H8" s="25">
        <v>4.8</v>
      </c>
    </row>
    <row r="9" spans="1:14" ht="28.5">
      <c r="A9" s="22" t="s">
        <v>35</v>
      </c>
      <c r="B9" s="23">
        <v>2.95</v>
      </c>
      <c r="C9" s="23">
        <v>4.75</v>
      </c>
      <c r="D9" s="23">
        <v>3.1</v>
      </c>
      <c r="E9" s="23">
        <v>4.07</v>
      </c>
      <c r="F9" s="23">
        <v>1.0900000000000001</v>
      </c>
      <c r="G9" s="23">
        <v>6.95</v>
      </c>
      <c r="H9" s="23">
        <v>-1.19</v>
      </c>
    </row>
    <row r="10" spans="1:14">
      <c r="A10" s="24" t="s">
        <v>36</v>
      </c>
      <c r="B10" s="25">
        <v>5.37</v>
      </c>
      <c r="C10" s="25">
        <v>4.92</v>
      </c>
      <c r="D10" s="25">
        <v>5.92</v>
      </c>
      <c r="E10" s="25">
        <v>6.58</v>
      </c>
      <c r="F10" s="25">
        <v>7.15</v>
      </c>
      <c r="G10" s="25">
        <v>-0.71</v>
      </c>
      <c r="H10" s="25">
        <v>2.69</v>
      </c>
    </row>
    <row r="11" spans="1:14" ht="28.5">
      <c r="A11" s="22" t="s">
        <v>37</v>
      </c>
      <c r="B11" s="23">
        <v>8.3699999999999992</v>
      </c>
      <c r="C11" s="23">
        <v>7.34</v>
      </c>
      <c r="D11" s="23">
        <v>7.77</v>
      </c>
      <c r="E11" s="23">
        <v>7.45</v>
      </c>
      <c r="F11" s="23">
        <v>7.5</v>
      </c>
      <c r="G11" s="23">
        <v>-1.78</v>
      </c>
      <c r="H11" s="23">
        <v>1.92</v>
      </c>
    </row>
    <row r="12" spans="1:14">
      <c r="A12" s="24" t="s">
        <v>38</v>
      </c>
      <c r="B12" s="25">
        <v>7.58</v>
      </c>
      <c r="C12" s="25">
        <v>7.75</v>
      </c>
      <c r="D12" s="25">
        <v>7.27</v>
      </c>
      <c r="E12" s="25">
        <v>7.84</v>
      </c>
      <c r="F12" s="25">
        <v>6.07</v>
      </c>
      <c r="G12" s="25">
        <v>-3.2</v>
      </c>
      <c r="H12" s="25">
        <v>2.4500000000000002</v>
      </c>
    </row>
    <row r="13" spans="1:14">
      <c r="A13" s="22" t="s">
        <v>39</v>
      </c>
      <c r="B13" s="23">
        <v>8.8800000000000008</v>
      </c>
      <c r="C13" s="23">
        <v>9.59</v>
      </c>
      <c r="D13" s="23">
        <v>9.27</v>
      </c>
      <c r="E13" s="23">
        <v>9.36</v>
      </c>
      <c r="F13" s="23">
        <v>9.5299999999999994</v>
      </c>
      <c r="G13" s="23">
        <v>-1.07</v>
      </c>
      <c r="H13" s="23">
        <v>5.24</v>
      </c>
    </row>
    <row r="14" spans="1:14">
      <c r="A14" s="24" t="s">
        <v>40</v>
      </c>
      <c r="B14" s="25">
        <v>7.9</v>
      </c>
      <c r="C14" s="25">
        <v>8.1</v>
      </c>
      <c r="D14" s="25">
        <v>8.25</v>
      </c>
      <c r="E14" s="25">
        <v>7.77</v>
      </c>
      <c r="F14" s="25">
        <v>8.17</v>
      </c>
      <c r="G14" s="25">
        <v>8.7100000000000009</v>
      </c>
      <c r="H14" s="25">
        <v>8.11</v>
      </c>
    </row>
    <row r="15" spans="1:14">
      <c r="A15" s="22" t="s">
        <v>53</v>
      </c>
      <c r="B15" s="23">
        <v>4.8499999999999996</v>
      </c>
      <c r="C15" s="23">
        <v>6.58</v>
      </c>
      <c r="D15" s="23">
        <v>6.39</v>
      </c>
      <c r="E15" s="23">
        <v>7.05</v>
      </c>
      <c r="F15" s="23">
        <v>5.55</v>
      </c>
      <c r="G15" s="23">
        <v>2.92</v>
      </c>
      <c r="H15" s="23">
        <v>1.48</v>
      </c>
    </row>
    <row r="16" spans="1:14">
      <c r="A16" s="24" t="s">
        <v>42</v>
      </c>
      <c r="B16" s="25">
        <v>5.18</v>
      </c>
      <c r="C16" s="25">
        <v>5.9</v>
      </c>
      <c r="D16" s="25">
        <v>5.3</v>
      </c>
      <c r="E16" s="25">
        <v>5.47</v>
      </c>
      <c r="F16" s="25">
        <v>4.13</v>
      </c>
      <c r="G16" s="25">
        <v>2.86</v>
      </c>
      <c r="H16" s="25">
        <v>2.41</v>
      </c>
    </row>
    <row r="17" spans="1:8">
      <c r="A17" s="22" t="s">
        <v>43</v>
      </c>
      <c r="B17" s="23">
        <v>7.2</v>
      </c>
      <c r="C17" s="23">
        <v>7.78</v>
      </c>
      <c r="D17" s="23">
        <v>6.23</v>
      </c>
      <c r="E17" s="23">
        <v>4.79</v>
      </c>
      <c r="F17" s="23">
        <v>4.88</v>
      </c>
      <c r="G17" s="23">
        <v>-1.04</v>
      </c>
      <c r="H17" s="23">
        <v>2.23</v>
      </c>
    </row>
    <row r="18" spans="1:8" ht="28.5">
      <c r="A18" s="24" t="s">
        <v>44</v>
      </c>
      <c r="B18" s="25">
        <v>8.67</v>
      </c>
      <c r="C18" s="25">
        <v>2.0699999999999998</v>
      </c>
      <c r="D18" s="25">
        <v>2.0499999999999998</v>
      </c>
      <c r="E18" s="25">
        <v>3.84</v>
      </c>
      <c r="F18" s="25">
        <v>4.8600000000000003</v>
      </c>
      <c r="G18" s="25">
        <v>1.79</v>
      </c>
      <c r="H18" s="25">
        <v>5.01</v>
      </c>
    </row>
    <row r="19" spans="1:8">
      <c r="A19" s="22" t="s">
        <v>45</v>
      </c>
      <c r="B19" s="23">
        <v>8</v>
      </c>
      <c r="C19" s="23">
        <v>8.11</v>
      </c>
      <c r="D19" s="23">
        <v>8.19</v>
      </c>
      <c r="E19" s="23">
        <v>8.2799999999999994</v>
      </c>
      <c r="F19" s="23">
        <v>8.25</v>
      </c>
      <c r="G19" s="23">
        <v>1.38</v>
      </c>
      <c r="H19" s="23">
        <v>1.87</v>
      </c>
    </row>
    <row r="20" spans="1:8">
      <c r="A20" s="24" t="s">
        <v>46</v>
      </c>
      <c r="B20" s="25">
        <v>9.7100000000000009</v>
      </c>
      <c r="C20" s="25">
        <v>9.7100000000000009</v>
      </c>
      <c r="D20" s="25">
        <v>6.2</v>
      </c>
      <c r="E20" s="25">
        <v>6.28</v>
      </c>
      <c r="F20" s="25">
        <v>5.13</v>
      </c>
      <c r="G20" s="25">
        <v>6.41</v>
      </c>
      <c r="H20" s="25">
        <v>8.44</v>
      </c>
    </row>
    <row r="21" spans="1:8">
      <c r="A21" s="22" t="s">
        <v>47</v>
      </c>
      <c r="B21" s="23">
        <v>8.1199999999999992</v>
      </c>
      <c r="C21" s="23">
        <v>8.25</v>
      </c>
      <c r="D21" s="23">
        <v>6.59</v>
      </c>
      <c r="E21" s="23">
        <v>6.82</v>
      </c>
      <c r="F21" s="23">
        <v>7.43</v>
      </c>
      <c r="G21" s="23">
        <v>-2.94</v>
      </c>
      <c r="H21" s="23">
        <v>1.31</v>
      </c>
    </row>
    <row r="22" spans="1:8">
      <c r="A22" s="24" t="s">
        <v>48</v>
      </c>
      <c r="B22" s="25">
        <v>3.32</v>
      </c>
      <c r="C22" s="25">
        <v>4.25</v>
      </c>
      <c r="D22" s="25">
        <v>5.0199999999999996</v>
      </c>
      <c r="E22" s="25">
        <v>4.8899999999999997</v>
      </c>
      <c r="F22" s="25">
        <v>4.17</v>
      </c>
      <c r="G22" s="25">
        <v>-1.87</v>
      </c>
      <c r="H22" s="25">
        <v>3.36</v>
      </c>
    </row>
  </sheetData>
  <mergeCells count="2">
    <mergeCell ref="A3:A4"/>
    <mergeCell ref="B3:H3"/>
  </mergeCells>
  <hyperlinks>
    <hyperlink ref="N2" location="Rekap!A1" display="← Kembali ke Rekap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topLeftCell="A13" workbookViewId="0">
      <selection activeCell="O3" sqref="O3"/>
    </sheetView>
  </sheetViews>
  <sheetFormatPr defaultRowHeight="15"/>
  <cols>
    <col min="1" max="1" width="21.140625" customWidth="1"/>
    <col min="2" max="2" width="0" hidden="1" customWidth="1"/>
    <col min="6" max="6" width="8.7109375" style="112"/>
  </cols>
  <sheetData>
    <row r="1" spans="1:15" s="112" customFormat="1"/>
    <row r="2" spans="1:15" s="112" customFormat="1"/>
    <row r="3" spans="1:15" ht="15.75" thickBot="1">
      <c r="O3" s="167" t="s">
        <v>411</v>
      </c>
    </row>
    <row r="4" spans="1:15" ht="50.25" thickBot="1">
      <c r="A4" s="72" t="s">
        <v>165</v>
      </c>
      <c r="B4" s="73">
        <v>2016</v>
      </c>
      <c r="C4" s="73">
        <v>2017</v>
      </c>
      <c r="D4" s="73">
        <v>2018</v>
      </c>
      <c r="E4" s="73">
        <v>2019</v>
      </c>
      <c r="F4" s="73">
        <v>2020</v>
      </c>
      <c r="G4" s="73">
        <v>2021</v>
      </c>
    </row>
    <row r="5" spans="1:15" ht="50.25" thickBot="1">
      <c r="A5" s="74" t="s">
        <v>166</v>
      </c>
      <c r="B5" s="75" t="s">
        <v>167</v>
      </c>
      <c r="C5" s="75" t="s">
        <v>168</v>
      </c>
      <c r="D5" s="75" t="s">
        <v>169</v>
      </c>
      <c r="E5" s="75" t="s">
        <v>170</v>
      </c>
      <c r="F5" s="75" t="s">
        <v>171</v>
      </c>
      <c r="G5" s="75" t="s">
        <v>998</v>
      </c>
    </row>
    <row r="6" spans="1:15" ht="50.25" thickBot="1">
      <c r="A6" s="74" t="s">
        <v>172</v>
      </c>
      <c r="B6" s="75" t="s">
        <v>173</v>
      </c>
      <c r="C6" s="75" t="s">
        <v>174</v>
      </c>
      <c r="D6" s="75" t="s">
        <v>175</v>
      </c>
      <c r="E6" s="75" t="s">
        <v>176</v>
      </c>
      <c r="F6" s="75" t="s">
        <v>177</v>
      </c>
      <c r="G6" s="75" t="s">
        <v>999</v>
      </c>
    </row>
    <row r="7" spans="1:15" ht="50.25" thickBot="1">
      <c r="A7" s="74" t="s">
        <v>178</v>
      </c>
      <c r="B7" s="75" t="s">
        <v>179</v>
      </c>
      <c r="C7" s="75" t="s">
        <v>180</v>
      </c>
      <c r="D7" s="75" t="s">
        <v>181</v>
      </c>
      <c r="E7" s="75" t="s">
        <v>182</v>
      </c>
      <c r="F7" s="75" t="s">
        <v>183</v>
      </c>
      <c r="G7" s="75" t="s">
        <v>1000</v>
      </c>
    </row>
    <row r="8" spans="1:15" ht="99.75" thickBot="1">
      <c r="A8" s="74" t="s">
        <v>184</v>
      </c>
      <c r="B8" s="75" t="s">
        <v>185</v>
      </c>
      <c r="C8" s="75" t="s">
        <v>186</v>
      </c>
      <c r="D8" s="75" t="s">
        <v>187</v>
      </c>
      <c r="E8" s="75" t="s">
        <v>188</v>
      </c>
      <c r="F8" s="75" t="s">
        <v>189</v>
      </c>
      <c r="G8" s="75" t="s">
        <v>1001</v>
      </c>
    </row>
    <row r="9" spans="1:15" ht="50.25" thickBot="1">
      <c r="A9" s="74" t="s">
        <v>190</v>
      </c>
      <c r="B9" s="75" t="s">
        <v>191</v>
      </c>
      <c r="C9" s="75" t="s">
        <v>192</v>
      </c>
      <c r="D9" s="75" t="s">
        <v>193</v>
      </c>
      <c r="E9" s="75" t="s">
        <v>194</v>
      </c>
      <c r="F9" s="75" t="s">
        <v>195</v>
      </c>
      <c r="G9" s="75" t="s">
        <v>1002</v>
      </c>
    </row>
    <row r="10" spans="1:15" ht="83.25" thickBot="1">
      <c r="A10" s="414" t="s">
        <v>273</v>
      </c>
      <c r="B10" s="415" t="s">
        <v>196</v>
      </c>
      <c r="C10" s="415" t="s">
        <v>197</v>
      </c>
      <c r="D10" s="415" t="s">
        <v>198</v>
      </c>
      <c r="E10" s="415" t="s">
        <v>199</v>
      </c>
      <c r="F10" s="415" t="s">
        <v>200</v>
      </c>
      <c r="G10" s="415" t="s">
        <v>1003</v>
      </c>
    </row>
    <row r="11" spans="1:15" ht="33.75" thickBot="1">
      <c r="A11" s="74" t="s">
        <v>201</v>
      </c>
      <c r="B11" s="75">
        <v>391</v>
      </c>
      <c r="C11" s="75" t="s">
        <v>202</v>
      </c>
      <c r="D11" s="75" t="s">
        <v>203</v>
      </c>
      <c r="E11" s="75" t="s">
        <v>204</v>
      </c>
      <c r="F11" s="75" t="s">
        <v>205</v>
      </c>
      <c r="G11" s="75" t="s">
        <v>1004</v>
      </c>
    </row>
    <row r="12" spans="1:15" ht="17.25" thickBot="1">
      <c r="A12" s="74" t="s">
        <v>206</v>
      </c>
      <c r="B12" s="75" t="s">
        <v>207</v>
      </c>
      <c r="C12" s="75" t="s">
        <v>208</v>
      </c>
      <c r="D12" s="75" t="s">
        <v>209</v>
      </c>
      <c r="E12" s="75" t="s">
        <v>210</v>
      </c>
      <c r="F12" s="75" t="s">
        <v>211</v>
      </c>
      <c r="G12" s="75" t="s">
        <v>1005</v>
      </c>
    </row>
    <row r="13" spans="1:15" ht="50.25" thickBot="1">
      <c r="A13" s="74" t="s">
        <v>212</v>
      </c>
      <c r="B13" s="75" t="s">
        <v>213</v>
      </c>
      <c r="C13" s="75" t="s">
        <v>214</v>
      </c>
      <c r="D13" s="75" t="s">
        <v>215</v>
      </c>
      <c r="E13" s="75" t="s">
        <v>216</v>
      </c>
      <c r="F13" s="75" t="s">
        <v>217</v>
      </c>
      <c r="G13" s="75" t="s">
        <v>1006</v>
      </c>
    </row>
    <row r="14" spans="1:15" ht="50.25" thickBot="1">
      <c r="A14" s="74" t="s">
        <v>218</v>
      </c>
      <c r="B14" s="75" t="s">
        <v>219</v>
      </c>
      <c r="C14" s="75" t="s">
        <v>220</v>
      </c>
      <c r="D14" s="75" t="s">
        <v>221</v>
      </c>
      <c r="E14" s="75" t="s">
        <v>222</v>
      </c>
      <c r="F14" s="75" t="s">
        <v>223</v>
      </c>
      <c r="G14" s="75" t="s">
        <v>1007</v>
      </c>
    </row>
    <row r="15" spans="1:15" ht="17.25" thickBot="1">
      <c r="A15" s="74" t="s">
        <v>224</v>
      </c>
      <c r="B15" s="75" t="s">
        <v>225</v>
      </c>
      <c r="C15" s="75" t="s">
        <v>226</v>
      </c>
      <c r="D15" s="75" t="s">
        <v>227</v>
      </c>
      <c r="E15" s="75" t="s">
        <v>228</v>
      </c>
      <c r="F15" s="75" t="s">
        <v>229</v>
      </c>
      <c r="G15" s="75" t="s">
        <v>1008</v>
      </c>
    </row>
    <row r="16" spans="1:15" ht="17.25" thickBot="1">
      <c r="A16" s="74" t="s">
        <v>230</v>
      </c>
      <c r="B16" s="75" t="s">
        <v>231</v>
      </c>
      <c r="C16" s="75" t="s">
        <v>232</v>
      </c>
      <c r="D16" s="75" t="s">
        <v>233</v>
      </c>
      <c r="E16" s="75" t="s">
        <v>234</v>
      </c>
      <c r="F16" s="75" t="s">
        <v>235</v>
      </c>
      <c r="G16" s="75" t="s">
        <v>1009</v>
      </c>
    </row>
    <row r="17" spans="1:7" ht="33.75" thickBot="1">
      <c r="A17" s="74" t="s">
        <v>236</v>
      </c>
      <c r="B17" s="75" t="s">
        <v>237</v>
      </c>
      <c r="C17" s="75" t="s">
        <v>238</v>
      </c>
      <c r="D17" s="75" t="s">
        <v>239</v>
      </c>
      <c r="E17" s="75" t="s">
        <v>240</v>
      </c>
      <c r="F17" s="75" t="s">
        <v>241</v>
      </c>
      <c r="G17" s="75" t="s">
        <v>1010</v>
      </c>
    </row>
    <row r="18" spans="1:7" ht="50.25" thickBot="1">
      <c r="A18" s="74" t="s">
        <v>242</v>
      </c>
      <c r="B18" s="75" t="s">
        <v>243</v>
      </c>
      <c r="C18" s="75" t="s">
        <v>244</v>
      </c>
      <c r="D18" s="75" t="s">
        <v>245</v>
      </c>
      <c r="E18" s="75" t="s">
        <v>246</v>
      </c>
      <c r="F18" s="75" t="s">
        <v>247</v>
      </c>
      <c r="G18" s="75" t="s">
        <v>1011</v>
      </c>
    </row>
    <row r="19" spans="1:7" ht="33.75" thickBot="1">
      <c r="A19" s="74" t="s">
        <v>248</v>
      </c>
      <c r="B19" s="75" t="s">
        <v>249</v>
      </c>
      <c r="C19" s="75" t="s">
        <v>250</v>
      </c>
      <c r="D19" s="75" t="s">
        <v>251</v>
      </c>
      <c r="E19" s="75" t="s">
        <v>252</v>
      </c>
      <c r="F19" s="75" t="s">
        <v>253</v>
      </c>
      <c r="G19" s="75" t="s">
        <v>1012</v>
      </c>
    </row>
    <row r="20" spans="1:7" ht="17.25" thickBot="1">
      <c r="A20" s="74" t="s">
        <v>254</v>
      </c>
      <c r="B20" s="75" t="s">
        <v>255</v>
      </c>
      <c r="C20" s="75" t="s">
        <v>256</v>
      </c>
      <c r="D20" s="75" t="s">
        <v>257</v>
      </c>
      <c r="E20" s="75" t="s">
        <v>258</v>
      </c>
      <c r="F20" s="75" t="s">
        <v>259</v>
      </c>
      <c r="G20" s="75" t="s">
        <v>1013</v>
      </c>
    </row>
    <row r="21" spans="1:7" ht="33.75" thickBot="1">
      <c r="A21" s="76" t="s">
        <v>260</v>
      </c>
      <c r="B21" s="77" t="s">
        <v>261</v>
      </c>
      <c r="C21" s="77" t="s">
        <v>262</v>
      </c>
      <c r="D21" s="77" t="s">
        <v>263</v>
      </c>
      <c r="E21" s="77" t="s">
        <v>264</v>
      </c>
      <c r="F21" s="77" t="s">
        <v>265</v>
      </c>
      <c r="G21" s="77" t="s">
        <v>1014</v>
      </c>
    </row>
  </sheetData>
  <hyperlinks>
    <hyperlink ref="O3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9"/>
  <sheetViews>
    <sheetView topLeftCell="A10" workbookViewId="0">
      <selection activeCell="B10" sqref="B1:D1048576"/>
    </sheetView>
  </sheetViews>
  <sheetFormatPr defaultRowHeight="15"/>
  <cols>
    <col min="1" max="1" width="2.85546875" customWidth="1"/>
    <col min="2" max="2" width="25.28515625" style="112" customWidth="1"/>
    <col min="3" max="3" width="8.7109375" customWidth="1"/>
    <col min="7" max="7" width="8.7109375" style="112"/>
  </cols>
  <sheetData>
    <row r="2" spans="1:15" ht="15.75" thickBot="1">
      <c r="O2" s="167" t="s">
        <v>411</v>
      </c>
    </row>
    <row r="3" spans="1:15" ht="42.6" customHeight="1" thickBot="1">
      <c r="A3" s="461" t="s">
        <v>267</v>
      </c>
      <c r="B3" s="462"/>
      <c r="C3" s="73">
        <v>2016</v>
      </c>
      <c r="D3" s="73">
        <v>2017</v>
      </c>
      <c r="E3" s="73">
        <v>20218</v>
      </c>
      <c r="F3" s="73">
        <v>2019</v>
      </c>
      <c r="G3" s="73">
        <v>2020</v>
      </c>
      <c r="H3" s="73">
        <v>2021</v>
      </c>
    </row>
    <row r="4" spans="1:15" ht="28.5" customHeight="1" thickBot="1">
      <c r="A4" s="459" t="s">
        <v>166</v>
      </c>
      <c r="B4" s="460"/>
      <c r="C4" s="75" t="s">
        <v>268</v>
      </c>
      <c r="D4" s="75">
        <v>4.8499999999999996</v>
      </c>
      <c r="E4" s="75">
        <v>5.0199999999999996</v>
      </c>
      <c r="F4" s="75">
        <v>4.3099999999999996</v>
      </c>
      <c r="G4" s="430">
        <v>-0.2</v>
      </c>
      <c r="H4" s="75">
        <v>0.72</v>
      </c>
      <c r="J4">
        <f>AVERAGE(D4:H4)</f>
        <v>2.9400000000000004</v>
      </c>
    </row>
    <row r="5" spans="1:15" ht="50.25" thickBot="1">
      <c r="A5" s="396" t="s">
        <v>1015</v>
      </c>
      <c r="B5" s="74" t="s">
        <v>172</v>
      </c>
      <c r="C5" s="75" t="s">
        <v>269</v>
      </c>
      <c r="D5" s="75">
        <v>4.6100000000000003</v>
      </c>
      <c r="E5" s="75">
        <v>4.84</v>
      </c>
      <c r="F5" s="75">
        <v>3.77</v>
      </c>
      <c r="G5" s="75">
        <v>0.98</v>
      </c>
      <c r="H5" s="75">
        <v>1.75</v>
      </c>
      <c r="J5" s="112">
        <f t="shared" ref="J5:J19" si="0">AVERAGE(D5:H5)</f>
        <v>3.19</v>
      </c>
    </row>
    <row r="6" spans="1:15" ht="33.75" thickBot="1">
      <c r="A6" s="396" t="s">
        <v>1017</v>
      </c>
      <c r="B6" s="74" t="s">
        <v>178</v>
      </c>
      <c r="C6" s="75" t="s">
        <v>270</v>
      </c>
      <c r="D6" s="75">
        <v>3.94</v>
      </c>
      <c r="E6" s="75">
        <v>3.81</v>
      </c>
      <c r="F6" s="75">
        <v>3.22</v>
      </c>
      <c r="G6" s="75">
        <v>-1.31</v>
      </c>
      <c r="H6" s="430">
        <v>-0.89</v>
      </c>
      <c r="J6" s="112">
        <f t="shared" si="0"/>
        <v>1.754</v>
      </c>
    </row>
    <row r="7" spans="1:15" ht="99.75" thickBot="1">
      <c r="A7" s="396" t="s">
        <v>1018</v>
      </c>
      <c r="B7" s="74" t="s">
        <v>184</v>
      </c>
      <c r="C7" s="75" t="s">
        <v>271</v>
      </c>
      <c r="D7" s="75">
        <v>3.82</v>
      </c>
      <c r="E7" s="75">
        <v>4.01</v>
      </c>
      <c r="F7" s="75">
        <v>4.5999999999999996</v>
      </c>
      <c r="G7" s="75">
        <v>2.56</v>
      </c>
      <c r="H7" s="75">
        <v>3.37</v>
      </c>
      <c r="J7" s="112">
        <f t="shared" si="0"/>
        <v>3.6719999999999997</v>
      </c>
    </row>
    <row r="8" spans="1:15" ht="50.25" thickBot="1">
      <c r="A8" s="396" t="s">
        <v>1019</v>
      </c>
      <c r="B8" s="74" t="s">
        <v>190</v>
      </c>
      <c r="C8" s="75" t="s">
        <v>272</v>
      </c>
      <c r="D8" s="75">
        <v>3.24</v>
      </c>
      <c r="E8" s="75">
        <v>3.4</v>
      </c>
      <c r="F8" s="75">
        <v>3.04</v>
      </c>
      <c r="G8" s="75">
        <v>3.25</v>
      </c>
      <c r="H8" s="75">
        <v>4.5</v>
      </c>
      <c r="J8" s="112">
        <f t="shared" si="0"/>
        <v>3.4859999999999998</v>
      </c>
    </row>
    <row r="9" spans="1:15" ht="83.25" thickBot="1">
      <c r="A9" s="396" t="s">
        <v>1016</v>
      </c>
      <c r="B9" s="74" t="s">
        <v>273</v>
      </c>
      <c r="C9" s="75" t="s">
        <v>274</v>
      </c>
      <c r="D9" s="75">
        <v>6.5</v>
      </c>
      <c r="E9" s="75">
        <v>6.67</v>
      </c>
      <c r="F9" s="75">
        <v>5.34</v>
      </c>
      <c r="G9" s="75">
        <v>-2.87</v>
      </c>
      <c r="H9" s="430">
        <v>-1.7</v>
      </c>
      <c r="J9" s="112">
        <f t="shared" si="0"/>
        <v>2.7879999999999994</v>
      </c>
    </row>
    <row r="10" spans="1:15" ht="33.75" thickBot="1">
      <c r="A10" s="396" t="s">
        <v>1020</v>
      </c>
      <c r="B10" s="74" t="s">
        <v>201</v>
      </c>
      <c r="C10" s="75" t="s">
        <v>275</v>
      </c>
      <c r="D10" s="75">
        <v>4.3</v>
      </c>
      <c r="E10" s="75">
        <v>4.37</v>
      </c>
      <c r="F10" s="75">
        <v>5.87</v>
      </c>
      <c r="G10" s="75">
        <v>-4.3099999999999996</v>
      </c>
      <c r="H10" s="430">
        <v>-2.94</v>
      </c>
      <c r="J10" s="112">
        <f t="shared" si="0"/>
        <v>1.4580000000000002</v>
      </c>
    </row>
    <row r="11" spans="1:15" ht="17.100000000000001" customHeight="1" thickBot="1">
      <c r="A11" s="396" t="s">
        <v>1021</v>
      </c>
      <c r="B11" s="74" t="s">
        <v>206</v>
      </c>
      <c r="C11" s="75" t="s">
        <v>276</v>
      </c>
      <c r="D11" s="75">
        <v>3.5</v>
      </c>
      <c r="E11" s="75">
        <v>3.04</v>
      </c>
      <c r="F11" s="75">
        <v>3.21</v>
      </c>
      <c r="G11" s="75">
        <v>1.9</v>
      </c>
      <c r="H11" s="75">
        <v>1.06</v>
      </c>
      <c r="J11" s="112">
        <f t="shared" si="0"/>
        <v>2.5420000000000003</v>
      </c>
    </row>
    <row r="12" spans="1:15" ht="30.6" customHeight="1" thickBot="1">
      <c r="A12" s="459" t="s">
        <v>212</v>
      </c>
      <c r="B12" s="460"/>
      <c r="C12" s="75" t="s">
        <v>277</v>
      </c>
      <c r="D12" s="75">
        <v>6.25</v>
      </c>
      <c r="E12" s="75">
        <v>7.21</v>
      </c>
      <c r="F12" s="75">
        <v>6.09</v>
      </c>
      <c r="G12" s="430">
        <v>-2.2999999999999998</v>
      </c>
      <c r="H12" s="75">
        <v>1.22</v>
      </c>
      <c r="J12" s="112">
        <f t="shared" si="0"/>
        <v>3.694</v>
      </c>
    </row>
    <row r="13" spans="1:15" ht="30" customHeight="1" thickBot="1">
      <c r="A13" s="459" t="s">
        <v>218</v>
      </c>
      <c r="B13" s="460"/>
      <c r="C13" s="75" t="s">
        <v>278</v>
      </c>
      <c r="D13" s="75">
        <v>0.77</v>
      </c>
      <c r="E13" s="75">
        <v>1.77</v>
      </c>
      <c r="F13" s="75">
        <v>2.64</v>
      </c>
      <c r="G13" s="430">
        <v>-3.7</v>
      </c>
      <c r="H13" s="75">
        <v>5.42</v>
      </c>
      <c r="J13" s="112">
        <f t="shared" si="0"/>
        <v>1.38</v>
      </c>
    </row>
    <row r="14" spans="1:15" ht="21" customHeight="1" thickBot="1">
      <c r="A14" s="459" t="s">
        <v>224</v>
      </c>
      <c r="B14" s="460"/>
      <c r="C14" s="75" t="s">
        <v>279</v>
      </c>
      <c r="D14" s="75">
        <v>4.8499999999999996</v>
      </c>
      <c r="E14" s="75">
        <v>5.17</v>
      </c>
      <c r="F14" s="75">
        <v>6.07</v>
      </c>
      <c r="G14" s="75">
        <v>-0.85</v>
      </c>
      <c r="H14" s="75">
        <v>0.93</v>
      </c>
      <c r="J14" s="112">
        <f t="shared" si="0"/>
        <v>3.2340000000000004</v>
      </c>
    </row>
    <row r="15" spans="1:15" ht="21.6" customHeight="1" thickBot="1">
      <c r="A15" s="416" t="s">
        <v>1015</v>
      </c>
      <c r="B15" s="414" t="s">
        <v>230</v>
      </c>
      <c r="C15" s="75" t="s">
        <v>280</v>
      </c>
      <c r="D15" s="75">
        <v>4.87</v>
      </c>
      <c r="E15" s="75">
        <v>5.25</v>
      </c>
      <c r="F15" s="75">
        <v>5.91</v>
      </c>
      <c r="G15" s="75">
        <v>-0.86</v>
      </c>
      <c r="H15" s="75">
        <v>1.1399999999999999</v>
      </c>
      <c r="J15" s="112">
        <f t="shared" si="0"/>
        <v>3.2620000000000005</v>
      </c>
    </row>
    <row r="16" spans="1:15" ht="20.45" customHeight="1" thickBot="1">
      <c r="A16" s="416" t="s">
        <v>1017</v>
      </c>
      <c r="B16" s="414" t="s">
        <v>236</v>
      </c>
      <c r="C16" s="75" t="s">
        <v>281</v>
      </c>
      <c r="D16" s="75">
        <v>4.8099999999999996</v>
      </c>
      <c r="E16" s="75">
        <v>4.9800000000000004</v>
      </c>
      <c r="F16" s="75">
        <v>6.45</v>
      </c>
      <c r="G16" s="75">
        <v>-0.84</v>
      </c>
      <c r="H16" s="75">
        <v>0.43</v>
      </c>
      <c r="J16" s="112">
        <f t="shared" si="0"/>
        <v>3.1659999999999995</v>
      </c>
    </row>
    <row r="17" spans="1:10" ht="20.45" customHeight="1" thickBot="1">
      <c r="A17" s="459" t="s">
        <v>282</v>
      </c>
      <c r="B17" s="460"/>
      <c r="C17" s="75" t="s">
        <v>283</v>
      </c>
      <c r="D17" s="75">
        <v>8.44</v>
      </c>
      <c r="E17" s="75">
        <v>6.47</v>
      </c>
      <c r="F17" s="75">
        <v>1.7</v>
      </c>
      <c r="G17" s="430">
        <v>-8.89</v>
      </c>
      <c r="H17" s="75">
        <v>14.06</v>
      </c>
      <c r="J17" s="112">
        <f t="shared" si="0"/>
        <v>4.3559999999999999</v>
      </c>
    </row>
    <row r="18" spans="1:10" ht="21.6" customHeight="1" thickBot="1">
      <c r="A18" s="459" t="s">
        <v>254</v>
      </c>
      <c r="B18" s="460"/>
      <c r="C18" s="75" t="s">
        <v>284</v>
      </c>
      <c r="D18" s="75">
        <v>12.6</v>
      </c>
      <c r="E18" s="75">
        <v>8.94</v>
      </c>
      <c r="F18" s="75">
        <v>-1.02</v>
      </c>
      <c r="G18" s="430">
        <v>-16.260000000000002</v>
      </c>
      <c r="H18" s="75">
        <v>25.75</v>
      </c>
      <c r="J18" s="112">
        <f t="shared" si="0"/>
        <v>6.0019999999999998</v>
      </c>
    </row>
    <row r="19" spans="1:10" ht="23.45" customHeight="1" thickBot="1">
      <c r="A19" s="457" t="s">
        <v>285</v>
      </c>
      <c r="B19" s="458"/>
      <c r="C19" s="77" t="s">
        <v>286</v>
      </c>
      <c r="D19" s="77">
        <v>5.0199999999999996</v>
      </c>
      <c r="E19" s="77">
        <v>4.8899999999999997</v>
      </c>
      <c r="F19" s="77">
        <v>4.17</v>
      </c>
      <c r="G19" s="77">
        <v>-1.87</v>
      </c>
      <c r="H19" s="77">
        <v>3.36</v>
      </c>
      <c r="J19" s="112">
        <f t="shared" si="0"/>
        <v>3.1139999999999999</v>
      </c>
    </row>
  </sheetData>
  <mergeCells count="8">
    <mergeCell ref="A19:B19"/>
    <mergeCell ref="A4:B4"/>
    <mergeCell ref="A12:B12"/>
    <mergeCell ref="A3:B3"/>
    <mergeCell ref="A13:B13"/>
    <mergeCell ref="A14:B14"/>
    <mergeCell ref="A17:B17"/>
    <mergeCell ref="A18:B18"/>
  </mergeCells>
  <hyperlinks>
    <hyperlink ref="O2" location="Rekap!A1" display="← Kembali ke Rekap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O2" sqref="O2"/>
    </sheetView>
  </sheetViews>
  <sheetFormatPr defaultRowHeight="15"/>
  <sheetData>
    <row r="1" spans="1:15" ht="15.75" thickBot="1"/>
    <row r="2" spans="1:15" ht="16.5" thickBot="1">
      <c r="A2" s="78" t="s">
        <v>288</v>
      </c>
      <c r="B2" s="79">
        <v>2015</v>
      </c>
      <c r="C2" s="79">
        <v>2016</v>
      </c>
      <c r="D2" s="79">
        <v>2017</v>
      </c>
      <c r="E2" s="79">
        <v>2018</v>
      </c>
      <c r="F2" s="79">
        <v>2019</v>
      </c>
      <c r="G2" s="79">
        <v>2020</v>
      </c>
      <c r="H2" s="79">
        <v>2021</v>
      </c>
      <c r="O2" s="167" t="s">
        <v>411</v>
      </c>
    </row>
    <row r="3" spans="1:15" ht="17.25" thickTop="1" thickBot="1">
      <c r="A3" s="80" t="s">
        <v>289</v>
      </c>
      <c r="B3" s="81">
        <v>5.63</v>
      </c>
      <c r="C3" s="81">
        <v>3.8</v>
      </c>
      <c r="D3" s="81">
        <v>3.03</v>
      </c>
      <c r="E3" s="81" t="s">
        <v>290</v>
      </c>
      <c r="F3" s="81">
        <v>5.46</v>
      </c>
      <c r="G3" s="81">
        <v>1.44</v>
      </c>
      <c r="H3" s="81">
        <v>2.68</v>
      </c>
    </row>
  </sheetData>
  <hyperlinks>
    <hyperlink ref="O2" location="Rekap!A1" display="← Kembali ke Rekap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"/>
  <sheetViews>
    <sheetView workbookViewId="0">
      <selection activeCell="P2" sqref="P2"/>
    </sheetView>
  </sheetViews>
  <sheetFormatPr defaultRowHeight="15"/>
  <cols>
    <col min="1" max="1" width="3.42578125" customWidth="1"/>
    <col min="2" max="2" width="21.5703125" customWidth="1"/>
    <col min="3" max="5" width="0" hidden="1" customWidth="1"/>
    <col min="9" max="9" width="8.7109375" style="112"/>
  </cols>
  <sheetData>
    <row r="1" spans="1:16" ht="15.75" thickBot="1"/>
    <row r="2" spans="1:16" ht="15.75" thickBot="1">
      <c r="A2" s="82" t="s">
        <v>54</v>
      </c>
      <c r="B2" s="83" t="s">
        <v>292</v>
      </c>
      <c r="C2" s="83">
        <v>2014</v>
      </c>
      <c r="D2" s="83">
        <v>2015</v>
      </c>
      <c r="E2" s="83">
        <v>2016</v>
      </c>
      <c r="F2" s="83">
        <v>2017</v>
      </c>
      <c r="G2" s="83">
        <v>2018</v>
      </c>
      <c r="H2" s="83">
        <v>2019</v>
      </c>
      <c r="I2" s="397">
        <v>2020</v>
      </c>
      <c r="J2" s="83">
        <v>2021</v>
      </c>
      <c r="P2" s="167" t="s">
        <v>411</v>
      </c>
    </row>
    <row r="3" spans="1:16" ht="26.25" thickBot="1">
      <c r="A3" s="84">
        <v>1</v>
      </c>
      <c r="B3" s="85" t="s">
        <v>293</v>
      </c>
      <c r="C3" s="86">
        <v>54.04</v>
      </c>
      <c r="D3" s="86">
        <v>56.89</v>
      </c>
      <c r="E3" s="86">
        <v>59.68</v>
      </c>
      <c r="F3" s="86">
        <v>64.27</v>
      </c>
      <c r="G3" s="86">
        <v>68.37</v>
      </c>
      <c r="H3" s="86">
        <v>74.45</v>
      </c>
      <c r="I3" s="86">
        <v>73.61</v>
      </c>
      <c r="J3" s="320">
        <v>78.134990000000002</v>
      </c>
    </row>
    <row r="4" spans="1:16" ht="26.25" thickBot="1">
      <c r="A4" s="84">
        <v>2</v>
      </c>
      <c r="B4" s="85" t="s">
        <v>294</v>
      </c>
      <c r="C4" s="86">
        <v>45.4</v>
      </c>
      <c r="D4" s="86">
        <v>46.08</v>
      </c>
      <c r="E4" s="86">
        <v>47.2</v>
      </c>
      <c r="F4" s="86">
        <v>48.73</v>
      </c>
      <c r="G4" s="86">
        <v>50.29</v>
      </c>
      <c r="H4" s="86">
        <v>54.46</v>
      </c>
      <c r="I4" s="86">
        <v>53.17</v>
      </c>
      <c r="J4" s="320">
        <v>54.28875</v>
      </c>
    </row>
  </sheetData>
  <hyperlinks>
    <hyperlink ref="P2" location="Rekap!A1" display="← Kembali ke Rekap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N2" sqref="N2"/>
    </sheetView>
  </sheetViews>
  <sheetFormatPr defaultRowHeight="15"/>
  <cols>
    <col min="1" max="1" width="4.140625" customWidth="1"/>
    <col min="2" max="2" width="12.85546875" customWidth="1"/>
    <col min="3" max="3" width="16.42578125" customWidth="1"/>
  </cols>
  <sheetData>
    <row r="1" spans="1:14" ht="15.75" thickBot="1"/>
    <row r="2" spans="1:14" ht="15.75" thickBot="1">
      <c r="A2" s="87" t="s">
        <v>54</v>
      </c>
      <c r="B2" s="83" t="s">
        <v>288</v>
      </c>
      <c r="C2" s="83" t="s">
        <v>296</v>
      </c>
      <c r="N2" s="167" t="s">
        <v>411</v>
      </c>
    </row>
    <row r="3" spans="1:14" ht="15.75" thickBot="1">
      <c r="A3" s="88">
        <v>1</v>
      </c>
      <c r="B3" s="89">
        <v>2014</v>
      </c>
      <c r="C3" s="89">
        <v>0.34699999999999998</v>
      </c>
    </row>
    <row r="4" spans="1:14" ht="15.75" thickBot="1">
      <c r="A4" s="88">
        <v>2</v>
      </c>
      <c r="B4" s="89">
        <v>2015</v>
      </c>
      <c r="C4" s="89">
        <v>0.34899999999999998</v>
      </c>
    </row>
    <row r="5" spans="1:14" ht="15.75" thickBot="1">
      <c r="A5" s="88">
        <v>3</v>
      </c>
      <c r="B5" s="89">
        <v>2016</v>
      </c>
      <c r="C5" s="89">
        <v>0.32700000000000001</v>
      </c>
    </row>
    <row r="6" spans="1:14" ht="15.75" thickBot="1">
      <c r="A6" s="88">
        <v>4</v>
      </c>
      <c r="B6" s="89">
        <v>2017</v>
      </c>
      <c r="C6" s="89">
        <v>0.32600000000000001</v>
      </c>
    </row>
    <row r="7" spans="1:14" ht="15.75" thickBot="1">
      <c r="A7" s="88">
        <v>5</v>
      </c>
      <c r="B7" s="89">
        <v>2018</v>
      </c>
      <c r="C7" s="89">
        <v>0.33700000000000002</v>
      </c>
    </row>
    <row r="8" spans="1:14" ht="15.75" thickBot="1">
      <c r="A8" s="88">
        <v>6</v>
      </c>
      <c r="B8" s="89">
        <v>2019</v>
      </c>
      <c r="C8" s="89">
        <v>0.33700000000000002</v>
      </c>
    </row>
    <row r="9" spans="1:14" ht="15.75" thickBot="1">
      <c r="A9" s="88">
        <v>7</v>
      </c>
      <c r="B9" s="89">
        <v>2020</v>
      </c>
      <c r="C9" s="89">
        <v>0.28699999999999998</v>
      </c>
    </row>
    <row r="10" spans="1:14" ht="15.75" thickBot="1">
      <c r="A10" s="88">
        <v>8</v>
      </c>
      <c r="B10" s="89">
        <v>2021</v>
      </c>
      <c r="C10" s="89">
        <v>0.30599999999999999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opLeftCell="A10" workbookViewId="0">
      <selection activeCell="J10" sqref="J10"/>
    </sheetView>
  </sheetViews>
  <sheetFormatPr defaultRowHeight="15"/>
  <cols>
    <col min="1" max="1" width="5.42578125" customWidth="1"/>
    <col min="2" max="2" width="28.85546875" customWidth="1"/>
    <col min="3" max="3" width="12.85546875" customWidth="1"/>
    <col min="4" max="4" width="9.42578125" customWidth="1"/>
    <col min="5" max="5" width="7.28515625" customWidth="1"/>
  </cols>
  <sheetData>
    <row r="1" spans="1:14" s="112" customFormat="1"/>
    <row r="2" spans="1:14" s="112" customFormat="1"/>
    <row r="3" spans="1:14" s="112" customFormat="1"/>
    <row r="4" spans="1:14" ht="15.75" thickBot="1">
      <c r="N4" s="167" t="s">
        <v>411</v>
      </c>
    </row>
    <row r="5" spans="1:14" ht="26.25" thickBot="1">
      <c r="A5" s="31" t="s">
        <v>58</v>
      </c>
      <c r="B5" s="31" t="s">
        <v>59</v>
      </c>
      <c r="C5" s="31" t="s">
        <v>60</v>
      </c>
      <c r="D5" s="31" t="s">
        <v>107</v>
      </c>
      <c r="E5" s="31" t="s">
        <v>30</v>
      </c>
      <c r="F5" s="31" t="s">
        <v>108</v>
      </c>
    </row>
    <row r="6" spans="1:14">
      <c r="A6" s="32" t="s">
        <v>61</v>
      </c>
      <c r="B6" s="33" t="s">
        <v>3</v>
      </c>
      <c r="C6" s="33" t="s">
        <v>62</v>
      </c>
      <c r="D6" s="34">
        <v>4.76</v>
      </c>
      <c r="E6" s="34">
        <v>0.05</v>
      </c>
      <c r="F6" s="35">
        <v>5</v>
      </c>
    </row>
    <row r="7" spans="1:14">
      <c r="A7" s="36" t="s">
        <v>63</v>
      </c>
      <c r="B7" s="37" t="s">
        <v>4</v>
      </c>
      <c r="C7" s="37" t="s">
        <v>64</v>
      </c>
      <c r="D7" s="38">
        <v>297.81</v>
      </c>
      <c r="E7" s="38">
        <v>3.16</v>
      </c>
      <c r="F7" s="39">
        <v>11</v>
      </c>
    </row>
    <row r="8" spans="1:14" ht="25.5">
      <c r="A8" s="36" t="s">
        <v>65</v>
      </c>
      <c r="B8" s="37" t="s">
        <v>5</v>
      </c>
      <c r="C8" s="37" t="s">
        <v>66</v>
      </c>
      <c r="D8" s="38">
        <v>101.01</v>
      </c>
      <c r="E8" s="38">
        <v>1.07</v>
      </c>
      <c r="F8" s="39">
        <v>10</v>
      </c>
    </row>
    <row r="9" spans="1:14">
      <c r="A9" s="36" t="s">
        <v>67</v>
      </c>
      <c r="B9" s="37" t="s">
        <v>6</v>
      </c>
      <c r="C9" s="37" t="s">
        <v>68</v>
      </c>
      <c r="D9" s="38">
        <v>378.07</v>
      </c>
      <c r="E9" s="38">
        <v>4.01</v>
      </c>
      <c r="F9" s="39">
        <v>8</v>
      </c>
    </row>
    <row r="10" spans="1:14" ht="25.5">
      <c r="A10" s="36" t="s">
        <v>69</v>
      </c>
      <c r="B10" s="37" t="s">
        <v>7</v>
      </c>
      <c r="C10" s="37" t="s">
        <v>70</v>
      </c>
      <c r="D10" s="38">
        <v>107.12</v>
      </c>
      <c r="E10" s="38">
        <v>1.1399999999999999</v>
      </c>
      <c r="F10" s="39">
        <v>9</v>
      </c>
    </row>
    <row r="11" spans="1:14">
      <c r="A11" s="36" t="s">
        <v>71</v>
      </c>
      <c r="B11" s="37" t="s">
        <v>8</v>
      </c>
      <c r="C11" s="37" t="s">
        <v>72</v>
      </c>
      <c r="D11" s="38">
        <v>642.80999999999995</v>
      </c>
      <c r="E11" s="38">
        <v>6.82</v>
      </c>
      <c r="F11" s="39">
        <v>14</v>
      </c>
    </row>
    <row r="12" spans="1:14">
      <c r="A12" s="36" t="s">
        <v>73</v>
      </c>
      <c r="B12" s="37" t="s">
        <v>9</v>
      </c>
      <c r="C12" s="37" t="s">
        <v>74</v>
      </c>
      <c r="D12" s="38">
        <v>225.5</v>
      </c>
      <c r="E12" s="38">
        <v>2.39</v>
      </c>
      <c r="F12" s="39">
        <v>8</v>
      </c>
    </row>
    <row r="13" spans="1:14">
      <c r="A13" s="36" t="s">
        <v>75</v>
      </c>
      <c r="B13" s="37" t="s">
        <v>10</v>
      </c>
      <c r="C13" s="37" t="s">
        <v>76</v>
      </c>
      <c r="D13" s="38">
        <v>96.88</v>
      </c>
      <c r="E13" s="38">
        <v>1.03</v>
      </c>
      <c r="F13" s="39" t="s">
        <v>77</v>
      </c>
    </row>
    <row r="14" spans="1:14">
      <c r="A14" s="36" t="s">
        <v>78</v>
      </c>
      <c r="B14" s="37" t="s">
        <v>11</v>
      </c>
      <c r="C14" s="37" t="s">
        <v>79</v>
      </c>
      <c r="D14" s="38">
        <v>36.869999999999997</v>
      </c>
      <c r="E14" s="38">
        <v>0.39</v>
      </c>
      <c r="F14" s="39" t="s">
        <v>80</v>
      </c>
    </row>
    <row r="15" spans="1:14">
      <c r="A15" s="36" t="s">
        <v>81</v>
      </c>
      <c r="B15" s="37" t="s">
        <v>12</v>
      </c>
      <c r="C15" s="37" t="s">
        <v>82</v>
      </c>
      <c r="D15" s="38">
        <v>337.64</v>
      </c>
      <c r="E15" s="40">
        <v>3.58</v>
      </c>
      <c r="F15" s="39">
        <v>7</v>
      </c>
    </row>
    <row r="16" spans="1:14">
      <c r="A16" s="36" t="s">
        <v>83</v>
      </c>
      <c r="B16" s="37" t="s">
        <v>13</v>
      </c>
      <c r="C16" s="37" t="s">
        <v>84</v>
      </c>
      <c r="D16" s="38">
        <v>279.66000000000003</v>
      </c>
      <c r="E16" s="40">
        <v>2.97</v>
      </c>
      <c r="F16" s="39">
        <v>9</v>
      </c>
    </row>
    <row r="17" spans="1:6">
      <c r="A17" s="36" t="s">
        <v>85</v>
      </c>
      <c r="B17" s="37" t="s">
        <v>14</v>
      </c>
      <c r="C17" s="37" t="s">
        <v>86</v>
      </c>
      <c r="D17" s="38">
        <v>281.2</v>
      </c>
      <c r="E17" s="40">
        <v>2.98</v>
      </c>
      <c r="F17" s="39">
        <v>9</v>
      </c>
    </row>
    <row r="18" spans="1:6">
      <c r="A18" s="36" t="s">
        <v>87</v>
      </c>
      <c r="B18" s="37" t="s">
        <v>15</v>
      </c>
      <c r="C18" s="37" t="s">
        <v>88</v>
      </c>
      <c r="D18" s="38">
        <v>553.44000000000005</v>
      </c>
      <c r="E18" s="40">
        <v>5.87</v>
      </c>
      <c r="F18" s="39">
        <v>10</v>
      </c>
    </row>
    <row r="19" spans="1:6">
      <c r="A19" s="36" t="s">
        <v>89</v>
      </c>
      <c r="B19" s="37" t="s">
        <v>19</v>
      </c>
      <c r="C19" s="37" t="s">
        <v>90</v>
      </c>
      <c r="D19" s="38">
        <v>589.15</v>
      </c>
      <c r="E19" s="40">
        <v>6.25</v>
      </c>
      <c r="F19" s="39">
        <v>6</v>
      </c>
    </row>
    <row r="20" spans="1:6">
      <c r="A20" s="36" t="s">
        <v>91</v>
      </c>
      <c r="B20" s="37" t="s">
        <v>92</v>
      </c>
      <c r="C20" s="37" t="s">
        <v>92</v>
      </c>
      <c r="D20" s="41">
        <v>1684.64</v>
      </c>
      <c r="E20" s="42">
        <v>17.88</v>
      </c>
      <c r="F20" s="39">
        <v>9</v>
      </c>
    </row>
    <row r="21" spans="1:6">
      <c r="A21" s="36" t="s">
        <v>93</v>
      </c>
      <c r="B21" s="37" t="s">
        <v>17</v>
      </c>
      <c r="C21" s="37" t="s">
        <v>17</v>
      </c>
      <c r="D21" s="41">
        <v>1042.3800000000001</v>
      </c>
      <c r="E21" s="42">
        <v>11.06</v>
      </c>
      <c r="F21" s="39">
        <v>7</v>
      </c>
    </row>
    <row r="22" spans="1:6">
      <c r="A22" s="36" t="s">
        <v>94</v>
      </c>
      <c r="B22" s="37" t="s">
        <v>18</v>
      </c>
      <c r="C22" s="37" t="s">
        <v>95</v>
      </c>
      <c r="D22" s="38">
        <v>349.29</v>
      </c>
      <c r="E22" s="40">
        <v>3.71</v>
      </c>
      <c r="F22" s="39">
        <v>13</v>
      </c>
    </row>
    <row r="23" spans="1:6">
      <c r="A23" s="36" t="s">
        <v>96</v>
      </c>
      <c r="B23" s="37" t="s">
        <v>20</v>
      </c>
      <c r="C23" s="37" t="s">
        <v>97</v>
      </c>
      <c r="D23" s="38">
        <v>279.45</v>
      </c>
      <c r="E23" s="40">
        <v>2.97</v>
      </c>
      <c r="F23" s="39">
        <v>7</v>
      </c>
    </row>
    <row r="24" spans="1:6" ht="25.5">
      <c r="A24" s="36" t="s">
        <v>98</v>
      </c>
      <c r="B24" s="37" t="s">
        <v>21</v>
      </c>
      <c r="C24" s="37" t="s">
        <v>99</v>
      </c>
      <c r="D24" s="38">
        <v>391.87</v>
      </c>
      <c r="E24" s="40">
        <v>4.16</v>
      </c>
      <c r="F24" s="39">
        <v>11</v>
      </c>
    </row>
    <row r="25" spans="1:6" ht="25.5">
      <c r="A25" s="36" t="s">
        <v>100</v>
      </c>
      <c r="B25" s="37" t="s">
        <v>22</v>
      </c>
      <c r="C25" s="37" t="s">
        <v>101</v>
      </c>
      <c r="D25" s="38">
        <v>488.89</v>
      </c>
      <c r="E25" s="40">
        <v>5.19</v>
      </c>
      <c r="F25" s="39">
        <v>10</v>
      </c>
    </row>
    <row r="26" spans="1:6">
      <c r="A26" s="36" t="s">
        <v>102</v>
      </c>
      <c r="B26" s="37" t="s">
        <v>23</v>
      </c>
      <c r="C26" s="37" t="s">
        <v>103</v>
      </c>
      <c r="D26" s="38">
        <v>638.63</v>
      </c>
      <c r="E26" s="40">
        <v>6.78</v>
      </c>
      <c r="F26" s="39">
        <v>13</v>
      </c>
    </row>
    <row r="27" spans="1:6" ht="15.75" thickBot="1">
      <c r="A27" s="43" t="s">
        <v>104</v>
      </c>
      <c r="B27" s="44" t="s">
        <v>24</v>
      </c>
      <c r="C27" s="44" t="s">
        <v>105</v>
      </c>
      <c r="D27" s="45">
        <v>589.84</v>
      </c>
      <c r="E27" s="46">
        <v>6.26</v>
      </c>
      <c r="F27" s="47">
        <v>5</v>
      </c>
    </row>
    <row r="28" spans="1:6" ht="15.75" thickBot="1">
      <c r="A28" s="436" t="s">
        <v>106</v>
      </c>
      <c r="B28" s="437"/>
      <c r="C28" s="438"/>
      <c r="D28" s="30">
        <v>9422.4599999999991</v>
      </c>
      <c r="E28" s="28">
        <v>100</v>
      </c>
      <c r="F28" s="28">
        <v>202</v>
      </c>
    </row>
  </sheetData>
  <mergeCells count="1">
    <mergeCell ref="A28:C28"/>
  </mergeCells>
  <hyperlinks>
    <hyperlink ref="N4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N2" sqref="N2"/>
    </sheetView>
  </sheetViews>
  <sheetFormatPr defaultRowHeight="15"/>
  <cols>
    <col min="1" max="1" width="3.85546875" customWidth="1"/>
    <col min="2" max="2" width="27.140625" customWidth="1"/>
    <col min="3" max="3" width="8.7109375" customWidth="1"/>
  </cols>
  <sheetData>
    <row r="1" spans="1:14" ht="15.75" thickBot="1"/>
    <row r="2" spans="1:14" ht="15.75" thickBot="1">
      <c r="A2" s="463" t="s">
        <v>54</v>
      </c>
      <c r="B2" s="465" t="s">
        <v>299</v>
      </c>
      <c r="C2" s="467" t="s">
        <v>288</v>
      </c>
      <c r="D2" s="468"/>
      <c r="E2" s="468"/>
      <c r="F2" s="468"/>
      <c r="G2" s="468"/>
      <c r="H2" s="468"/>
      <c r="I2" s="469"/>
      <c r="N2" s="167" t="s">
        <v>411</v>
      </c>
    </row>
    <row r="3" spans="1:14" ht="15.75" thickBot="1">
      <c r="A3" s="464"/>
      <c r="B3" s="466"/>
      <c r="C3" s="90">
        <v>2015</v>
      </c>
      <c r="D3" s="90">
        <v>2016</v>
      </c>
      <c r="E3" s="91">
        <v>2017</v>
      </c>
      <c r="F3" s="91">
        <v>2018</v>
      </c>
      <c r="G3" s="91">
        <v>2019</v>
      </c>
      <c r="H3" s="91">
        <v>2020</v>
      </c>
      <c r="I3" s="91">
        <v>2021</v>
      </c>
    </row>
    <row r="4" spans="1:14" ht="15.75" thickBot="1">
      <c r="A4" s="92">
        <v>1</v>
      </c>
      <c r="B4" s="93" t="s">
        <v>300</v>
      </c>
      <c r="C4" s="94">
        <v>325061</v>
      </c>
      <c r="D4" s="94">
        <v>369147</v>
      </c>
      <c r="E4" s="95">
        <v>384977</v>
      </c>
      <c r="F4" s="95">
        <v>401300</v>
      </c>
      <c r="G4" s="95">
        <v>416388</v>
      </c>
      <c r="H4" s="95">
        <v>466121</v>
      </c>
      <c r="I4" s="95">
        <v>481452</v>
      </c>
    </row>
    <row r="5" spans="1:14" ht="15.75" thickBot="1">
      <c r="A5" s="92">
        <v>2</v>
      </c>
      <c r="B5" s="93" t="s">
        <v>301</v>
      </c>
      <c r="C5" s="94">
        <v>14720</v>
      </c>
      <c r="D5" s="94">
        <v>14780</v>
      </c>
      <c r="E5" s="95">
        <v>14440</v>
      </c>
      <c r="F5" s="95">
        <v>15167</v>
      </c>
      <c r="G5" s="95">
        <v>17022</v>
      </c>
      <c r="H5" s="95">
        <v>14600</v>
      </c>
      <c r="I5" s="95">
        <v>16834</v>
      </c>
    </row>
    <row r="6" spans="1:14" ht="15.75" thickBot="1">
      <c r="A6" s="92">
        <v>3</v>
      </c>
      <c r="B6" s="93" t="s">
        <v>302</v>
      </c>
      <c r="C6" s="96">
        <v>4.62</v>
      </c>
      <c r="D6" s="96">
        <v>4.5599999999999996</v>
      </c>
      <c r="E6" s="86">
        <v>4.38</v>
      </c>
      <c r="F6" s="86">
        <v>4.5199999999999996</v>
      </c>
      <c r="G6" s="86">
        <v>4.49</v>
      </c>
      <c r="H6" s="86">
        <v>4.22</v>
      </c>
      <c r="I6" s="86">
        <v>4.26</v>
      </c>
    </row>
  </sheetData>
  <mergeCells count="3">
    <mergeCell ref="A2:A3"/>
    <mergeCell ref="B2:B3"/>
    <mergeCell ref="C2:I2"/>
  </mergeCells>
  <hyperlinks>
    <hyperlink ref="N2" location="Rekap!A1" display="← Kembali ke Rekap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N2" sqref="N2"/>
    </sheetView>
  </sheetViews>
  <sheetFormatPr defaultRowHeight="15"/>
  <cols>
    <col min="1" max="1" width="24.85546875" customWidth="1"/>
    <col min="2" max="2" width="8.7109375" customWidth="1"/>
  </cols>
  <sheetData>
    <row r="1" spans="1:14" ht="15.75" thickBot="1"/>
    <row r="2" spans="1:14" ht="15.75" thickBot="1">
      <c r="A2" s="98"/>
      <c r="B2" s="99">
        <v>2015</v>
      </c>
      <c r="C2" s="99">
        <v>2016</v>
      </c>
      <c r="D2" s="99">
        <v>2017</v>
      </c>
      <c r="E2" s="99">
        <v>2018</v>
      </c>
      <c r="F2" s="99">
        <v>2019</v>
      </c>
      <c r="G2" s="100">
        <v>2020</v>
      </c>
      <c r="H2" s="100">
        <v>2021</v>
      </c>
      <c r="N2" s="167" t="s">
        <v>411</v>
      </c>
    </row>
    <row r="3" spans="1:14" ht="16.5" thickTop="1" thickBot="1">
      <c r="A3" s="101" t="s">
        <v>304</v>
      </c>
      <c r="B3" s="102">
        <v>66.61</v>
      </c>
      <c r="C3" s="102">
        <v>67.099999999999994</v>
      </c>
      <c r="D3" s="102">
        <v>67.790000000000006</v>
      </c>
      <c r="E3" s="102">
        <v>68.319999999999993</v>
      </c>
      <c r="F3" s="102">
        <v>68.95</v>
      </c>
      <c r="G3" s="102">
        <v>68.86</v>
      </c>
      <c r="H3" s="102">
        <v>69.13</v>
      </c>
    </row>
    <row r="4" spans="1:14" ht="15.75" thickBot="1">
      <c r="A4" s="103" t="s">
        <v>305</v>
      </c>
      <c r="B4" s="104">
        <v>6.99</v>
      </c>
      <c r="C4" s="104">
        <v>7.02</v>
      </c>
      <c r="D4" s="104">
        <v>7.18</v>
      </c>
      <c r="E4" s="104">
        <v>7.19</v>
      </c>
      <c r="F4" s="104">
        <v>7.42</v>
      </c>
      <c r="G4" s="104">
        <v>7.43</v>
      </c>
      <c r="H4" s="104">
        <v>7.46</v>
      </c>
    </row>
    <row r="5" spans="1:14" ht="15.75" thickBot="1">
      <c r="A5" s="101" t="s">
        <v>306</v>
      </c>
      <c r="B5" s="102">
        <v>11.41</v>
      </c>
      <c r="C5" s="102">
        <v>11.66</v>
      </c>
      <c r="D5" s="102">
        <v>11.82</v>
      </c>
      <c r="E5" s="102">
        <v>11.83</v>
      </c>
      <c r="F5" s="102">
        <v>11.92</v>
      </c>
      <c r="G5" s="102">
        <v>11.93</v>
      </c>
      <c r="H5" s="102">
        <v>11.95</v>
      </c>
    </row>
    <row r="6" spans="1:14" ht="15.75" thickBot="1">
      <c r="A6" s="103" t="s">
        <v>307</v>
      </c>
      <c r="B6" s="104">
        <v>68.489999999999995</v>
      </c>
      <c r="C6" s="104">
        <v>68.61</v>
      </c>
      <c r="D6" s="104">
        <v>68.72</v>
      </c>
      <c r="E6" s="104">
        <v>68.89</v>
      </c>
      <c r="F6" s="104">
        <v>69.099999999999994</v>
      </c>
      <c r="G6" s="104">
        <v>69.209999999999994</v>
      </c>
      <c r="H6" s="104">
        <v>69.319999999999993</v>
      </c>
    </row>
    <row r="7" spans="1:14" ht="29.25" thickBot="1">
      <c r="A7" s="101" t="s">
        <v>308</v>
      </c>
      <c r="B7" s="105">
        <v>10645</v>
      </c>
      <c r="C7" s="105">
        <v>10777</v>
      </c>
      <c r="D7" s="105">
        <v>11065</v>
      </c>
      <c r="E7" s="105">
        <v>11579</v>
      </c>
      <c r="F7" s="105">
        <v>11731</v>
      </c>
      <c r="G7" s="105">
        <v>11530</v>
      </c>
      <c r="H7" s="105">
        <v>11720</v>
      </c>
    </row>
    <row r="12" spans="1:14" ht="15.75" thickBot="1"/>
    <row r="13" spans="1:14" ht="15.75" thickBot="1">
      <c r="A13" s="101" t="s">
        <v>304</v>
      </c>
      <c r="B13" s="99">
        <v>2015</v>
      </c>
      <c r="C13" s="99">
        <v>2016</v>
      </c>
      <c r="D13" s="99">
        <v>2017</v>
      </c>
      <c r="E13" s="99">
        <v>2018</v>
      </c>
      <c r="F13" s="99">
        <v>2019</v>
      </c>
      <c r="G13" s="100">
        <v>2020</v>
      </c>
      <c r="H13" s="100">
        <v>2021</v>
      </c>
    </row>
    <row r="14" spans="1:14" ht="15.75" thickBot="1">
      <c r="A14" s="101" t="s">
        <v>309</v>
      </c>
      <c r="B14" s="102">
        <v>66.61</v>
      </c>
      <c r="C14" s="102">
        <v>67.099999999999994</v>
      </c>
      <c r="D14" s="102">
        <v>67.790000000000006</v>
      </c>
      <c r="E14" s="102">
        <v>68.319999999999993</v>
      </c>
      <c r="F14" s="102">
        <v>68.95</v>
      </c>
      <c r="G14" s="102">
        <v>68.86</v>
      </c>
      <c r="H14" s="102">
        <v>69.13</v>
      </c>
    </row>
    <row r="15" spans="1:14">
      <c r="A15" t="s">
        <v>310</v>
      </c>
      <c r="C15">
        <v>69.05</v>
      </c>
      <c r="D15">
        <v>69.650000000000006</v>
      </c>
      <c r="E15">
        <v>70.17</v>
      </c>
      <c r="F15">
        <v>70.72</v>
      </c>
      <c r="G15">
        <v>70.91</v>
      </c>
      <c r="H15">
        <v>71.28</v>
      </c>
    </row>
    <row r="25" spans="1:3">
      <c r="A25" t="s">
        <v>314</v>
      </c>
    </row>
    <row r="26" spans="1:3">
      <c r="A26" s="107" t="s">
        <v>311</v>
      </c>
      <c r="B26" s="107" t="s">
        <v>312</v>
      </c>
      <c r="C26" s="107" t="s">
        <v>313</v>
      </c>
    </row>
    <row r="27" spans="1:3">
      <c r="A27" s="107">
        <v>2016</v>
      </c>
      <c r="B27" s="107">
        <v>7.02</v>
      </c>
      <c r="C27" s="107">
        <v>7.89</v>
      </c>
    </row>
    <row r="28" spans="1:3">
      <c r="A28" s="106">
        <v>2017</v>
      </c>
      <c r="B28" s="106">
        <v>7.18</v>
      </c>
      <c r="C28" s="106">
        <v>7.99</v>
      </c>
    </row>
    <row r="29" spans="1:3">
      <c r="A29" s="106">
        <v>2018</v>
      </c>
      <c r="B29" s="106">
        <v>7.19</v>
      </c>
      <c r="C29" s="108">
        <v>8</v>
      </c>
    </row>
    <row r="30" spans="1:3">
      <c r="A30" s="106">
        <v>2019</v>
      </c>
      <c r="B30" s="106">
        <v>7.42</v>
      </c>
      <c r="C30" s="108">
        <v>8.1999999999999993</v>
      </c>
    </row>
    <row r="31" spans="1:3">
      <c r="A31" s="106">
        <v>2020</v>
      </c>
      <c r="B31" s="106">
        <v>7.43</v>
      </c>
      <c r="C31" s="106">
        <v>8.2899999999999991</v>
      </c>
    </row>
    <row r="32" spans="1:3">
      <c r="A32" s="106">
        <v>2021</v>
      </c>
      <c r="B32" s="106">
        <v>7.46</v>
      </c>
      <c r="C32" s="106">
        <v>8.34</v>
      </c>
    </row>
    <row r="35" spans="1:3">
      <c r="A35" t="s">
        <v>315</v>
      </c>
    </row>
    <row r="36" spans="1:3">
      <c r="A36" s="110" t="s">
        <v>311</v>
      </c>
      <c r="B36" s="110" t="s">
        <v>312</v>
      </c>
      <c r="C36" s="110" t="s">
        <v>313</v>
      </c>
    </row>
    <row r="37" spans="1:3">
      <c r="A37" s="109">
        <v>2016</v>
      </c>
      <c r="B37" s="109">
        <v>11.66</v>
      </c>
      <c r="C37" s="109">
        <v>12.29</v>
      </c>
    </row>
    <row r="38" spans="1:3">
      <c r="A38" s="109">
        <v>2017</v>
      </c>
      <c r="B38" s="109">
        <v>11.82</v>
      </c>
      <c r="C38" s="109">
        <v>12.46</v>
      </c>
    </row>
    <row r="39" spans="1:3">
      <c r="A39" s="109">
        <v>2018</v>
      </c>
      <c r="B39" s="109">
        <v>11.83</v>
      </c>
      <c r="C39" s="111">
        <v>12.5</v>
      </c>
    </row>
    <row r="40" spans="1:3">
      <c r="A40" s="109">
        <v>2019</v>
      </c>
      <c r="B40" s="109">
        <v>11.92</v>
      </c>
      <c r="C40" s="111">
        <v>12.52</v>
      </c>
    </row>
    <row r="41" spans="1:3">
      <c r="A41" s="109">
        <v>2020</v>
      </c>
      <c r="B41" s="109">
        <v>11.93</v>
      </c>
      <c r="C41" s="111">
        <v>12.52</v>
      </c>
    </row>
    <row r="42" spans="1:3">
      <c r="A42">
        <v>2021</v>
      </c>
      <c r="B42">
        <v>11.95</v>
      </c>
      <c r="C42" s="109">
        <v>12.81</v>
      </c>
    </row>
    <row r="44" spans="1:3">
      <c r="A44" t="s">
        <v>316</v>
      </c>
    </row>
    <row r="45" spans="1:3">
      <c r="A45" s="113" t="s">
        <v>311</v>
      </c>
      <c r="B45" s="113" t="s">
        <v>312</v>
      </c>
      <c r="C45" s="113" t="s">
        <v>317</v>
      </c>
    </row>
    <row r="46" spans="1:3">
      <c r="A46" s="112">
        <v>2016</v>
      </c>
      <c r="B46" s="112">
        <v>68.61</v>
      </c>
      <c r="C46" s="113">
        <v>67.92</v>
      </c>
    </row>
    <row r="47" spans="1:3">
      <c r="A47" s="112">
        <v>2017</v>
      </c>
      <c r="B47" s="112">
        <v>68.72</v>
      </c>
      <c r="C47" s="112">
        <v>68.02</v>
      </c>
    </row>
    <row r="48" spans="1:3">
      <c r="A48" s="112">
        <v>2018</v>
      </c>
      <c r="B48" s="112">
        <v>68.89</v>
      </c>
      <c r="C48" s="112">
        <v>68.23</v>
      </c>
    </row>
    <row r="49" spans="1:3">
      <c r="A49" s="112">
        <v>2019</v>
      </c>
      <c r="B49" s="114">
        <v>69.099999999999994</v>
      </c>
      <c r="C49" s="112">
        <v>68.489999999999995</v>
      </c>
    </row>
    <row r="50" spans="1:3">
      <c r="A50" s="112">
        <v>2020</v>
      </c>
      <c r="B50" s="112">
        <v>69.209999999999994</v>
      </c>
      <c r="C50" s="112">
        <v>68.66</v>
      </c>
    </row>
    <row r="51" spans="1:3">
      <c r="A51" s="112">
        <v>2021</v>
      </c>
      <c r="B51">
        <v>69.319999999999993</v>
      </c>
      <c r="C51">
        <v>68.83</v>
      </c>
    </row>
    <row r="55" spans="1:3">
      <c r="A55" s="115" t="s">
        <v>308</v>
      </c>
      <c r="B55" s="113" t="s">
        <v>312</v>
      </c>
      <c r="C55" s="113" t="s">
        <v>317</v>
      </c>
    </row>
    <row r="56" spans="1:3">
      <c r="A56" s="115">
        <v>2016</v>
      </c>
      <c r="B56" s="116">
        <v>11065</v>
      </c>
      <c r="C56" s="116">
        <v>11307</v>
      </c>
    </row>
    <row r="57" spans="1:3">
      <c r="A57" s="115">
        <v>2017</v>
      </c>
      <c r="B57" s="116">
        <v>11579</v>
      </c>
      <c r="C57" s="116">
        <v>11600</v>
      </c>
    </row>
    <row r="58" spans="1:3">
      <c r="A58" s="115">
        <v>2018</v>
      </c>
      <c r="B58" s="116">
        <v>11579</v>
      </c>
      <c r="C58" s="116">
        <v>12062</v>
      </c>
    </row>
    <row r="59" spans="1:3">
      <c r="A59" s="115">
        <v>2019</v>
      </c>
      <c r="B59" s="116">
        <v>11731</v>
      </c>
      <c r="C59" s="116">
        <v>12253</v>
      </c>
    </row>
    <row r="60" spans="1:3">
      <c r="A60" s="115">
        <v>2020</v>
      </c>
      <c r="B60" s="116">
        <v>11530</v>
      </c>
      <c r="C60" s="116">
        <v>12032</v>
      </c>
    </row>
    <row r="61" spans="1:3">
      <c r="A61" s="115">
        <v>2021</v>
      </c>
      <c r="B61" s="116">
        <v>11720</v>
      </c>
      <c r="C61" s="116">
        <v>12143</v>
      </c>
    </row>
  </sheetData>
  <hyperlinks>
    <hyperlink ref="N2" location="Rekap!A1" display="← Kembali ke Rekap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>
      <selection activeCell="F15" sqref="F15"/>
    </sheetView>
  </sheetViews>
  <sheetFormatPr defaultRowHeight="15"/>
  <cols>
    <col min="1" max="1" width="20" customWidth="1"/>
    <col min="2" max="3" width="0" hidden="1" customWidth="1"/>
    <col min="7" max="7" width="8.7109375" style="112"/>
  </cols>
  <sheetData>
    <row r="1" spans="1:14" ht="15.75" thickBot="1">
      <c r="A1" s="433" t="s">
        <v>288</v>
      </c>
      <c r="B1" s="97">
        <v>2015</v>
      </c>
      <c r="C1" s="97">
        <v>2016</v>
      </c>
      <c r="D1" s="97">
        <v>2017</v>
      </c>
      <c r="E1" s="97">
        <v>2018</v>
      </c>
      <c r="F1" s="97">
        <v>2019</v>
      </c>
      <c r="G1" s="397">
        <v>2020</v>
      </c>
      <c r="H1" s="97">
        <v>2021</v>
      </c>
      <c r="N1" s="167" t="s">
        <v>411</v>
      </c>
    </row>
    <row r="2" spans="1:14" ht="26.25" thickBot="1">
      <c r="A2" s="119" t="s">
        <v>318</v>
      </c>
      <c r="B2" s="120">
        <v>137819</v>
      </c>
      <c r="C2" s="120">
        <v>141568</v>
      </c>
      <c r="D2" s="120">
        <v>142731</v>
      </c>
      <c r="E2" s="120">
        <v>150600</v>
      </c>
      <c r="F2" s="120">
        <v>153439</v>
      </c>
      <c r="G2" s="120">
        <v>149553</v>
      </c>
      <c r="H2" s="120">
        <v>157532</v>
      </c>
    </row>
    <row r="3" spans="1:14" ht="15.75" thickBot="1">
      <c r="A3" s="119" t="s">
        <v>319</v>
      </c>
      <c r="B3" s="120">
        <v>143348</v>
      </c>
      <c r="C3" s="120">
        <v>146690</v>
      </c>
      <c r="D3" s="120">
        <v>148678</v>
      </c>
      <c r="E3" s="120">
        <v>157340</v>
      </c>
      <c r="F3" s="120">
        <v>161409</v>
      </c>
      <c r="G3" s="120">
        <v>157363</v>
      </c>
      <c r="H3" s="120">
        <v>166820</v>
      </c>
    </row>
    <row r="4" spans="1:14" ht="26.25" thickBot="1">
      <c r="A4" s="119" t="s">
        <v>320</v>
      </c>
      <c r="B4" s="89">
        <v>0.96</v>
      </c>
      <c r="C4" s="89">
        <v>0.97</v>
      </c>
      <c r="D4" s="89">
        <v>0.96</v>
      </c>
      <c r="E4" s="89">
        <v>0.96</v>
      </c>
      <c r="F4" s="89">
        <v>0.95</v>
      </c>
      <c r="G4" s="89">
        <v>0.95</v>
      </c>
      <c r="H4" s="89">
        <v>0.94</v>
      </c>
    </row>
  </sheetData>
  <hyperlinks>
    <hyperlink ref="N1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activeCell="O2" sqref="O2"/>
    </sheetView>
  </sheetViews>
  <sheetFormatPr defaultRowHeight="15"/>
  <cols>
    <col min="1" max="1" width="19.5703125" customWidth="1"/>
    <col min="2" max="3" width="0" hidden="1" customWidth="1"/>
    <col min="8" max="8" width="8.7109375" style="112"/>
  </cols>
  <sheetData>
    <row r="1" spans="1:15" ht="15.75" thickBot="1"/>
    <row r="2" spans="1:15" ht="15" customHeight="1" thickBot="1">
      <c r="A2" s="465" t="s">
        <v>292</v>
      </c>
      <c r="B2" s="470" t="s">
        <v>322</v>
      </c>
      <c r="C2" s="470"/>
      <c r="D2" s="470"/>
      <c r="E2" s="470"/>
      <c r="F2" s="470"/>
      <c r="G2" s="470"/>
      <c r="H2" s="470"/>
      <c r="O2" s="167" t="s">
        <v>411</v>
      </c>
    </row>
    <row r="3" spans="1:15" ht="15.75" thickBot="1">
      <c r="A3" s="466"/>
      <c r="B3" s="117">
        <v>2015</v>
      </c>
      <c r="C3" s="117">
        <v>2016</v>
      </c>
      <c r="D3" s="117">
        <v>2017</v>
      </c>
      <c r="E3" s="87">
        <v>2018</v>
      </c>
      <c r="F3" s="87">
        <v>2019</v>
      </c>
      <c r="G3" s="87">
        <v>2020</v>
      </c>
      <c r="H3" s="87">
        <v>2021</v>
      </c>
    </row>
    <row r="4" spans="1:15" ht="26.25" thickBot="1">
      <c r="A4" s="123" t="s">
        <v>323</v>
      </c>
      <c r="B4" s="121">
        <v>66.8</v>
      </c>
      <c r="C4" s="121">
        <v>65.790000000000006</v>
      </c>
      <c r="D4" s="121">
        <v>66</v>
      </c>
      <c r="E4" s="122">
        <v>70.25</v>
      </c>
      <c r="F4" s="122">
        <v>68.03</v>
      </c>
      <c r="G4" s="122">
        <v>64.680000000000007</v>
      </c>
      <c r="H4" s="122">
        <v>67.5</v>
      </c>
    </row>
    <row r="5" spans="1:15" ht="26.25" thickBot="1">
      <c r="A5" s="123" t="s">
        <v>324</v>
      </c>
      <c r="B5" s="121">
        <v>6.1</v>
      </c>
      <c r="C5" s="121">
        <v>3.94</v>
      </c>
      <c r="D5" s="121">
        <v>3.86</v>
      </c>
      <c r="E5" s="122">
        <v>4.8899999999999997</v>
      </c>
      <c r="F5" s="122">
        <v>4.9400000000000004</v>
      </c>
      <c r="G5" s="122">
        <v>4.96</v>
      </c>
      <c r="H5" s="122">
        <v>5.57</v>
      </c>
    </row>
  </sheetData>
  <mergeCells count="2">
    <mergeCell ref="A2:A3"/>
    <mergeCell ref="B2:H2"/>
  </mergeCells>
  <hyperlinks>
    <hyperlink ref="O2" location="Rekap!A1" display="← Kembali ke Rekap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P2" sqref="P2"/>
    </sheetView>
  </sheetViews>
  <sheetFormatPr defaultRowHeight="15"/>
  <cols>
    <col min="1" max="1" width="4.5703125" customWidth="1"/>
    <col min="2" max="2" width="27.140625" customWidth="1"/>
    <col min="3" max="3" width="8.7109375" customWidth="1"/>
    <col min="8" max="9" width="8.7109375" style="112"/>
  </cols>
  <sheetData>
    <row r="1" spans="1:16" ht="15.75" thickBot="1"/>
    <row r="2" spans="1:16" ht="15.75" thickBot="1">
      <c r="A2" s="127" t="s">
        <v>54</v>
      </c>
      <c r="B2" s="128" t="s">
        <v>326</v>
      </c>
      <c r="C2" s="129">
        <v>2015</v>
      </c>
      <c r="D2" s="129">
        <v>2016</v>
      </c>
      <c r="E2" s="129">
        <v>2017</v>
      </c>
      <c r="F2" s="129">
        <v>2018</v>
      </c>
      <c r="G2" s="129">
        <v>2019</v>
      </c>
      <c r="H2" s="129">
        <v>2020</v>
      </c>
      <c r="I2" s="129">
        <v>2021</v>
      </c>
      <c r="P2" s="167" t="s">
        <v>411</v>
      </c>
    </row>
    <row r="3" spans="1:16" ht="26.25" thickBot="1">
      <c r="A3" s="118">
        <v>1</v>
      </c>
      <c r="B3" s="119" t="s">
        <v>327</v>
      </c>
      <c r="C3" s="121" t="s">
        <v>328</v>
      </c>
      <c r="D3" s="121">
        <v>25</v>
      </c>
      <c r="E3" s="121">
        <v>25</v>
      </c>
      <c r="F3" s="121">
        <v>25</v>
      </c>
      <c r="G3" s="121" t="s">
        <v>329</v>
      </c>
      <c r="H3" s="121" t="s">
        <v>329</v>
      </c>
      <c r="I3" s="121" t="s">
        <v>329</v>
      </c>
    </row>
    <row r="4" spans="1:16" ht="26.25" thickBot="1">
      <c r="A4" s="118">
        <v>2</v>
      </c>
      <c r="B4" s="119" t="s">
        <v>330</v>
      </c>
      <c r="C4" s="121" t="s">
        <v>331</v>
      </c>
      <c r="D4" s="121" t="s">
        <v>331</v>
      </c>
      <c r="E4" s="121" t="s">
        <v>331</v>
      </c>
      <c r="F4" s="121" t="s">
        <v>331</v>
      </c>
      <c r="G4" s="121" t="s">
        <v>331</v>
      </c>
      <c r="H4" s="121" t="s">
        <v>331</v>
      </c>
      <c r="I4" s="121" t="s">
        <v>331</v>
      </c>
    </row>
    <row r="5" spans="1:16" ht="26.25" thickBot="1">
      <c r="A5" s="118">
        <v>3</v>
      </c>
      <c r="B5" s="119" t="s">
        <v>332</v>
      </c>
      <c r="C5" s="121" t="s">
        <v>333</v>
      </c>
      <c r="D5" s="121" t="s">
        <v>333</v>
      </c>
      <c r="E5" s="121">
        <v>303</v>
      </c>
      <c r="F5" s="121">
        <v>303</v>
      </c>
      <c r="G5" s="121">
        <v>303</v>
      </c>
      <c r="H5" s="121">
        <v>303</v>
      </c>
      <c r="I5" s="121">
        <v>305</v>
      </c>
    </row>
    <row r="6" spans="1:16" ht="26.25" thickBot="1">
      <c r="A6" s="118">
        <v>4</v>
      </c>
      <c r="B6" s="119" t="s">
        <v>334</v>
      </c>
      <c r="C6" s="121">
        <v>34</v>
      </c>
      <c r="D6" s="121">
        <v>34</v>
      </c>
      <c r="E6" s="121">
        <v>34</v>
      </c>
      <c r="F6" s="121">
        <v>34</v>
      </c>
      <c r="G6" s="121">
        <v>34</v>
      </c>
      <c r="H6" s="121">
        <v>34</v>
      </c>
      <c r="I6" s="121">
        <v>37</v>
      </c>
    </row>
  </sheetData>
  <hyperlinks>
    <hyperlink ref="P2" location="Rekap!A1" display="← Kembali ke Rekap"/>
  </hyperlinks>
  <pageMargins left="0.7" right="0.7" top="0.75" bottom="0.75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K9" sqref="K9"/>
    </sheetView>
  </sheetViews>
  <sheetFormatPr defaultRowHeight="15"/>
  <cols>
    <col min="1" max="1" width="5.5703125" customWidth="1"/>
    <col min="2" max="2" width="28.28515625" customWidth="1"/>
    <col min="3" max="4" width="0" hidden="1" customWidth="1"/>
    <col min="8" max="8" width="8.7109375" style="112"/>
  </cols>
  <sheetData>
    <row r="1" spans="1:15" ht="15.75" thickBot="1"/>
    <row r="2" spans="1:15" ht="15.75" thickBot="1">
      <c r="A2" s="130" t="s">
        <v>54</v>
      </c>
      <c r="B2" s="131" t="s">
        <v>336</v>
      </c>
      <c r="C2" s="131">
        <v>2015</v>
      </c>
      <c r="D2" s="131">
        <v>2016</v>
      </c>
      <c r="E2" s="131">
        <v>2017</v>
      </c>
      <c r="F2" s="131">
        <v>2018</v>
      </c>
      <c r="G2" s="131">
        <v>2019</v>
      </c>
      <c r="H2" s="131">
        <v>2020</v>
      </c>
      <c r="I2" s="131">
        <v>2021</v>
      </c>
      <c r="O2" s="167" t="s">
        <v>411</v>
      </c>
    </row>
    <row r="3" spans="1:15" ht="15.75" thickBot="1">
      <c r="A3" s="132">
        <v>1</v>
      </c>
      <c r="B3" s="471" t="s">
        <v>337</v>
      </c>
      <c r="C3" s="472"/>
      <c r="D3" s="472"/>
      <c r="E3" s="472"/>
      <c r="F3" s="472"/>
      <c r="G3" s="472"/>
      <c r="H3" s="472"/>
      <c r="I3" s="473"/>
    </row>
    <row r="4" spans="1:15" ht="39" thickBot="1">
      <c r="A4" s="133" t="s">
        <v>338</v>
      </c>
      <c r="B4" s="134" t="s">
        <v>339</v>
      </c>
      <c r="C4" s="135">
        <v>35865</v>
      </c>
      <c r="D4" s="135">
        <v>35211</v>
      </c>
      <c r="E4" s="135">
        <v>34892</v>
      </c>
      <c r="F4" s="135">
        <v>35016</v>
      </c>
      <c r="G4" s="135">
        <v>36694</v>
      </c>
      <c r="H4" s="135">
        <v>37058</v>
      </c>
      <c r="I4" s="135">
        <v>35240</v>
      </c>
    </row>
    <row r="5" spans="1:15" ht="26.25" thickBot="1">
      <c r="A5" s="133" t="s">
        <v>340</v>
      </c>
      <c r="B5" s="134" t="s">
        <v>341</v>
      </c>
      <c r="C5" s="135">
        <v>37697</v>
      </c>
      <c r="D5" s="135">
        <v>37697</v>
      </c>
      <c r="E5" s="135">
        <v>37697</v>
      </c>
      <c r="F5" s="135">
        <v>40498</v>
      </c>
      <c r="G5" s="135">
        <v>40498</v>
      </c>
      <c r="H5" s="135">
        <v>40498</v>
      </c>
      <c r="I5" s="135">
        <v>38282</v>
      </c>
    </row>
    <row r="6" spans="1:15" ht="15.75" thickBot="1">
      <c r="A6" s="133" t="s">
        <v>342</v>
      </c>
      <c r="B6" s="134" t="s">
        <v>343</v>
      </c>
      <c r="C6" s="136">
        <v>95.14</v>
      </c>
      <c r="D6" s="136">
        <v>93.41</v>
      </c>
      <c r="E6" s="136">
        <v>92.56</v>
      </c>
      <c r="F6" s="136">
        <v>86.46</v>
      </c>
      <c r="G6" s="136">
        <v>89.13</v>
      </c>
      <c r="H6" s="136">
        <v>91.51</v>
      </c>
      <c r="I6" s="136">
        <v>92.05</v>
      </c>
    </row>
    <row r="7" spans="1:15" ht="15.75" thickBot="1">
      <c r="A7" s="132">
        <v>2</v>
      </c>
      <c r="B7" s="471" t="s">
        <v>344</v>
      </c>
      <c r="C7" s="472"/>
      <c r="D7" s="472"/>
      <c r="E7" s="472"/>
      <c r="F7" s="472"/>
      <c r="G7" s="472"/>
      <c r="H7" s="472"/>
      <c r="I7" s="473"/>
    </row>
    <row r="8" spans="1:15" ht="39" thickBot="1">
      <c r="A8" s="133" t="s">
        <v>345</v>
      </c>
      <c r="B8" s="134" t="s">
        <v>346</v>
      </c>
      <c r="C8" s="135">
        <v>11315</v>
      </c>
      <c r="D8" s="135">
        <v>11477</v>
      </c>
      <c r="E8" s="135">
        <v>12554</v>
      </c>
      <c r="F8" s="135">
        <v>12937</v>
      </c>
      <c r="G8" s="135">
        <v>14408</v>
      </c>
      <c r="H8" s="135">
        <v>14531</v>
      </c>
      <c r="I8" s="135">
        <v>14456</v>
      </c>
    </row>
    <row r="9" spans="1:15" ht="26.25" thickBot="1">
      <c r="A9" s="133" t="s">
        <v>347</v>
      </c>
      <c r="B9" s="134" t="s">
        <v>348</v>
      </c>
      <c r="C9" s="135">
        <v>16114</v>
      </c>
      <c r="D9" s="135">
        <v>16114</v>
      </c>
      <c r="E9" s="135">
        <v>16114</v>
      </c>
      <c r="F9" s="135">
        <v>16778</v>
      </c>
      <c r="G9" s="135">
        <v>16778</v>
      </c>
      <c r="H9" s="135">
        <v>16778</v>
      </c>
      <c r="I9" s="135">
        <v>18549</v>
      </c>
    </row>
    <row r="10" spans="1:15" ht="15.75" thickBot="1">
      <c r="A10" s="133" t="s">
        <v>349</v>
      </c>
      <c r="B10" s="134" t="s">
        <v>350</v>
      </c>
      <c r="C10" s="136">
        <v>70.22</v>
      </c>
      <c r="D10" s="136">
        <v>71.22</v>
      </c>
      <c r="E10" s="136">
        <v>77.91</v>
      </c>
      <c r="F10" s="136">
        <v>77.11</v>
      </c>
      <c r="G10" s="136">
        <v>85.87</v>
      </c>
      <c r="H10" s="136">
        <v>86.61</v>
      </c>
      <c r="I10" s="136">
        <v>77.930000000000007</v>
      </c>
    </row>
    <row r="11" spans="1:15" ht="15.75" thickBot="1">
      <c r="A11" s="132">
        <v>3</v>
      </c>
      <c r="B11" s="471" t="s">
        <v>351</v>
      </c>
      <c r="C11" s="472"/>
      <c r="D11" s="472"/>
      <c r="E11" s="472"/>
      <c r="F11" s="472"/>
      <c r="G11" s="472"/>
      <c r="H11" s="472"/>
      <c r="I11" s="473"/>
    </row>
    <row r="12" spans="1:15" ht="39" thickBot="1">
      <c r="A12" s="133" t="s">
        <v>352</v>
      </c>
      <c r="B12" s="134" t="s">
        <v>353</v>
      </c>
      <c r="C12" s="135">
        <v>8396</v>
      </c>
      <c r="D12" s="135">
        <v>8325</v>
      </c>
      <c r="E12" s="135">
        <v>8475</v>
      </c>
      <c r="F12" s="135">
        <v>8423</v>
      </c>
      <c r="G12" s="135">
        <v>8422</v>
      </c>
      <c r="H12" s="135">
        <v>10313</v>
      </c>
      <c r="I12" s="135">
        <v>11560</v>
      </c>
    </row>
    <row r="13" spans="1:15" ht="26.25" thickBot="1">
      <c r="A13" s="133" t="s">
        <v>354</v>
      </c>
      <c r="B13" s="134" t="s">
        <v>355</v>
      </c>
      <c r="C13" s="135">
        <v>13310</v>
      </c>
      <c r="D13" s="135">
        <v>13310</v>
      </c>
      <c r="E13" s="135">
        <v>13310</v>
      </c>
      <c r="F13" s="135">
        <v>15326</v>
      </c>
      <c r="G13" s="135">
        <v>15326</v>
      </c>
      <c r="H13" s="135">
        <v>15328</v>
      </c>
      <c r="I13" s="135">
        <v>18197</v>
      </c>
    </row>
    <row r="14" spans="1:15" ht="15.75" thickBot="1">
      <c r="A14" s="133" t="s">
        <v>356</v>
      </c>
      <c r="B14" s="134" t="s">
        <v>357</v>
      </c>
      <c r="C14" s="136">
        <v>63.08</v>
      </c>
      <c r="D14" s="136">
        <v>62.55</v>
      </c>
      <c r="E14" s="136">
        <v>63.67</v>
      </c>
      <c r="F14" s="136">
        <v>54.95</v>
      </c>
      <c r="G14" s="136">
        <v>54.94</v>
      </c>
      <c r="H14" s="136">
        <v>67.28</v>
      </c>
      <c r="I14" s="136">
        <v>63.53</v>
      </c>
    </row>
  </sheetData>
  <mergeCells count="3">
    <mergeCell ref="B3:I3"/>
    <mergeCell ref="B7:I7"/>
    <mergeCell ref="B11:I11"/>
  </mergeCells>
  <hyperlinks>
    <hyperlink ref="O2" location="Rekap!A1" display="← Kembali ke Rekap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A2" sqref="A2:I10"/>
    </sheetView>
  </sheetViews>
  <sheetFormatPr defaultRowHeight="15"/>
  <cols>
    <col min="1" max="1" width="5.140625" customWidth="1"/>
    <col min="2" max="2" width="29.85546875" customWidth="1"/>
    <col min="3" max="4" width="0" hidden="1" customWidth="1"/>
    <col min="8" max="8" width="8.7109375" style="112"/>
  </cols>
  <sheetData>
    <row r="1" spans="1:15" ht="15.75" thickBot="1"/>
    <row r="2" spans="1:15" ht="17.25" thickBot="1">
      <c r="A2" s="137" t="s">
        <v>54</v>
      </c>
      <c r="B2" s="363" t="s">
        <v>336</v>
      </c>
      <c r="C2" s="364">
        <v>2015</v>
      </c>
      <c r="D2" s="364">
        <v>2016</v>
      </c>
      <c r="E2" s="364">
        <v>2017</v>
      </c>
      <c r="F2" s="364">
        <v>2018</v>
      </c>
      <c r="G2" s="364">
        <v>2019</v>
      </c>
      <c r="H2" s="364">
        <v>2020</v>
      </c>
      <c r="I2" s="364">
        <v>2021</v>
      </c>
      <c r="O2" s="167" t="s">
        <v>411</v>
      </c>
    </row>
    <row r="3" spans="1:15" ht="17.25" thickBot="1">
      <c r="A3" s="371">
        <v>1</v>
      </c>
      <c r="B3" s="372" t="s">
        <v>337</v>
      </c>
      <c r="C3" s="474"/>
      <c r="D3" s="474"/>
      <c r="E3" s="474"/>
      <c r="F3" s="474"/>
      <c r="G3" s="474"/>
      <c r="H3" s="474"/>
      <c r="I3" s="474"/>
    </row>
    <row r="4" spans="1:15" ht="17.25" thickBot="1">
      <c r="A4" s="366" t="s">
        <v>338</v>
      </c>
      <c r="B4" s="365" t="s">
        <v>359</v>
      </c>
      <c r="C4" s="367">
        <v>1821</v>
      </c>
      <c r="D4" s="368">
        <v>1843</v>
      </c>
      <c r="E4" s="368">
        <v>1862</v>
      </c>
      <c r="F4" s="368">
        <v>1838</v>
      </c>
      <c r="G4" s="368">
        <v>1849</v>
      </c>
      <c r="H4" s="368">
        <v>1957</v>
      </c>
      <c r="I4" s="368">
        <v>1966</v>
      </c>
    </row>
    <row r="5" spans="1:15" ht="33.75" thickBot="1">
      <c r="A5" s="366" t="s">
        <v>340</v>
      </c>
      <c r="B5" s="365" t="s">
        <v>360</v>
      </c>
      <c r="C5" s="367">
        <v>37697</v>
      </c>
      <c r="D5" s="367">
        <v>37697</v>
      </c>
      <c r="E5" s="367">
        <v>37697</v>
      </c>
      <c r="F5" s="367">
        <v>40498</v>
      </c>
      <c r="G5" s="367">
        <v>40498</v>
      </c>
      <c r="H5" s="367">
        <v>40498</v>
      </c>
      <c r="I5" s="367">
        <v>38282</v>
      </c>
    </row>
    <row r="6" spans="1:15" ht="17.25" thickBot="1">
      <c r="A6" s="366" t="s">
        <v>342</v>
      </c>
      <c r="B6" s="365" t="s">
        <v>361</v>
      </c>
      <c r="C6" s="369">
        <v>5.6250000000000001E-2</v>
      </c>
      <c r="D6" s="369">
        <v>5.5555555555555552E-2</v>
      </c>
      <c r="E6" s="369">
        <v>5.5555555555555552E-2</v>
      </c>
      <c r="F6" s="369">
        <v>5.6944444444444443E-2</v>
      </c>
      <c r="G6" s="369">
        <v>5.6944444444444443E-2</v>
      </c>
      <c r="H6" s="369">
        <v>5.6250000000000001E-2</v>
      </c>
      <c r="I6" s="370" t="s">
        <v>966</v>
      </c>
    </row>
    <row r="7" spans="1:15" ht="17.25" thickBot="1">
      <c r="A7" s="371">
        <v>2</v>
      </c>
      <c r="B7" s="372" t="s">
        <v>344</v>
      </c>
      <c r="C7" s="474"/>
      <c r="D7" s="474"/>
      <c r="E7" s="474"/>
      <c r="F7" s="474"/>
      <c r="G7" s="474"/>
      <c r="H7" s="474"/>
      <c r="I7" s="474"/>
    </row>
    <row r="8" spans="1:15" ht="17.25" thickBot="1">
      <c r="A8" s="366" t="s">
        <v>345</v>
      </c>
      <c r="B8" s="365" t="s">
        <v>359</v>
      </c>
      <c r="C8" s="368">
        <v>460</v>
      </c>
      <c r="D8" s="368">
        <v>466</v>
      </c>
      <c r="E8" s="368">
        <v>479</v>
      </c>
      <c r="F8" s="368">
        <v>478</v>
      </c>
      <c r="G8" s="368">
        <v>495</v>
      </c>
      <c r="H8" s="368">
        <v>565</v>
      </c>
      <c r="I8" s="368">
        <v>557</v>
      </c>
    </row>
    <row r="9" spans="1:15" ht="33.75" thickBot="1">
      <c r="A9" s="366" t="s">
        <v>347</v>
      </c>
      <c r="B9" s="365" t="s">
        <v>968</v>
      </c>
      <c r="C9" s="367">
        <v>16114</v>
      </c>
      <c r="D9" s="367">
        <v>16114</v>
      </c>
      <c r="E9" s="367">
        <v>16114</v>
      </c>
      <c r="F9" s="367">
        <v>16778</v>
      </c>
      <c r="G9" s="367">
        <v>16778</v>
      </c>
      <c r="H9" s="367">
        <v>16778</v>
      </c>
      <c r="I9" s="367">
        <v>18549</v>
      </c>
    </row>
    <row r="10" spans="1:15" ht="17.25" thickBot="1">
      <c r="A10" s="366" t="s">
        <v>349</v>
      </c>
      <c r="B10" s="365" t="s">
        <v>361</v>
      </c>
      <c r="C10" s="369">
        <v>6.5972222222222224E-2</v>
      </c>
      <c r="D10" s="369">
        <v>6.5972222222222224E-2</v>
      </c>
      <c r="E10" s="369">
        <v>6.5277777777777782E-2</v>
      </c>
      <c r="F10" s="369">
        <v>6.5972222222222224E-2</v>
      </c>
      <c r="G10" s="369">
        <v>6.5277777777777782E-2</v>
      </c>
      <c r="H10" s="369">
        <v>6.25E-2</v>
      </c>
      <c r="I10" s="370" t="s">
        <v>967</v>
      </c>
    </row>
  </sheetData>
  <mergeCells count="2">
    <mergeCell ref="C3:I3"/>
    <mergeCell ref="C7:I7"/>
  </mergeCells>
  <hyperlinks>
    <hyperlink ref="O2" location="Rekap!A1" display="← Kembali ke Rekap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1"/>
  <sheetViews>
    <sheetView workbookViewId="0">
      <selection activeCell="L12" sqref="L12"/>
    </sheetView>
  </sheetViews>
  <sheetFormatPr defaultRowHeight="15"/>
  <cols>
    <col min="1" max="1" width="5" customWidth="1"/>
    <col min="2" max="2" width="25.42578125" customWidth="1"/>
    <col min="3" max="4" width="0" hidden="1" customWidth="1"/>
    <col min="8" max="8" width="8.7109375" style="112"/>
  </cols>
  <sheetData>
    <row r="2" spans="1:15" ht="15.75" thickBot="1">
      <c r="O2" s="167" t="s">
        <v>411</v>
      </c>
    </row>
    <row r="3" spans="1:15" ht="15.75" thickBot="1">
      <c r="A3" s="138" t="s">
        <v>54</v>
      </c>
      <c r="B3" s="139" t="s">
        <v>363</v>
      </c>
      <c r="C3" s="139">
        <v>2015</v>
      </c>
      <c r="D3" s="139">
        <v>2016</v>
      </c>
      <c r="E3" s="139">
        <v>2017</v>
      </c>
      <c r="F3" s="139">
        <v>2018</v>
      </c>
      <c r="G3" s="139">
        <v>2019</v>
      </c>
      <c r="H3" s="139">
        <v>2020</v>
      </c>
      <c r="I3" s="139">
        <v>2021</v>
      </c>
    </row>
    <row r="4" spans="1:15" ht="15.75" thickBot="1">
      <c r="A4" s="140" t="s">
        <v>61</v>
      </c>
      <c r="B4" s="141" t="s">
        <v>337</v>
      </c>
      <c r="C4" s="142"/>
      <c r="D4" s="142"/>
      <c r="E4" s="142"/>
      <c r="F4" s="142"/>
      <c r="G4" s="142"/>
      <c r="H4" s="142"/>
      <c r="I4" s="142"/>
      <c r="K4" s="112"/>
    </row>
    <row r="5" spans="1:15" ht="15.75" thickBot="1">
      <c r="A5" s="143" t="s">
        <v>338</v>
      </c>
      <c r="B5" s="144" t="s">
        <v>364</v>
      </c>
      <c r="C5" s="145">
        <v>2940</v>
      </c>
      <c r="D5" s="145">
        <v>2940</v>
      </c>
      <c r="E5" s="145">
        <v>2494</v>
      </c>
      <c r="F5" s="145">
        <v>2812</v>
      </c>
      <c r="G5" s="145">
        <v>2790</v>
      </c>
      <c r="H5" s="145">
        <v>2916</v>
      </c>
      <c r="I5" s="145">
        <v>2815</v>
      </c>
      <c r="K5" s="112"/>
    </row>
    <row r="6" spans="1:15" ht="15.75" thickBot="1">
      <c r="A6" s="143" t="s">
        <v>340</v>
      </c>
      <c r="B6" s="144" t="s">
        <v>365</v>
      </c>
      <c r="C6" s="145">
        <v>40904</v>
      </c>
      <c r="D6" s="145">
        <v>40289</v>
      </c>
      <c r="E6" s="145">
        <v>39551</v>
      </c>
      <c r="F6" s="145">
        <v>39239</v>
      </c>
      <c r="G6" s="145">
        <v>38253</v>
      </c>
      <c r="H6" s="145">
        <v>38668</v>
      </c>
      <c r="I6" s="145">
        <v>37449</v>
      </c>
      <c r="K6" s="112"/>
    </row>
    <row r="7" spans="1:15" ht="15.75" thickBot="1">
      <c r="A7" s="146" t="s">
        <v>342</v>
      </c>
      <c r="B7" s="147" t="s">
        <v>361</v>
      </c>
      <c r="C7" s="148">
        <v>5.1388888888888894E-2</v>
      </c>
      <c r="D7" s="148">
        <v>5.1388888888888894E-2</v>
      </c>
      <c r="E7" s="148">
        <v>5.2777777777777778E-2</v>
      </c>
      <c r="F7" s="148">
        <v>5.1388888888888894E-2</v>
      </c>
      <c r="G7" s="148">
        <v>5.1388888888888894E-2</v>
      </c>
      <c r="H7" s="148">
        <v>5.0694444444444452E-2</v>
      </c>
      <c r="I7" s="373" t="s">
        <v>969</v>
      </c>
      <c r="K7" s="112"/>
    </row>
    <row r="8" spans="1:15" ht="15.75" thickBot="1">
      <c r="A8" s="149" t="s">
        <v>63</v>
      </c>
      <c r="B8" s="150" t="s">
        <v>344</v>
      </c>
      <c r="C8" s="151"/>
      <c r="D8" s="151"/>
      <c r="E8" s="151"/>
      <c r="F8" s="151"/>
      <c r="G8" s="151"/>
      <c r="H8" s="151"/>
      <c r="I8" s="151"/>
    </row>
    <row r="9" spans="1:15" ht="15.75" thickBot="1">
      <c r="A9" s="143" t="s">
        <v>345</v>
      </c>
      <c r="B9" s="144" t="s">
        <v>364</v>
      </c>
      <c r="C9" s="145">
        <v>1160</v>
      </c>
      <c r="D9" s="145">
        <v>1161</v>
      </c>
      <c r="E9" s="152">
        <v>992</v>
      </c>
      <c r="F9" s="145">
        <v>1129</v>
      </c>
      <c r="G9" s="145">
        <v>1181</v>
      </c>
      <c r="H9" s="145">
        <v>1149</v>
      </c>
      <c r="I9" s="145">
        <v>1156</v>
      </c>
    </row>
    <row r="10" spans="1:15" ht="15.75" thickBot="1">
      <c r="A10" s="143" t="s">
        <v>347</v>
      </c>
      <c r="B10" s="144" t="s">
        <v>365</v>
      </c>
      <c r="C10" s="145">
        <v>15073</v>
      </c>
      <c r="D10" s="145">
        <v>15198</v>
      </c>
      <c r="E10" s="145">
        <v>15660</v>
      </c>
      <c r="F10" s="145">
        <v>15649</v>
      </c>
      <c r="G10" s="145">
        <v>15237</v>
      </c>
      <c r="H10" s="145">
        <v>15348</v>
      </c>
      <c r="I10" s="145">
        <v>14816</v>
      </c>
    </row>
    <row r="11" spans="1:15" ht="15.75" thickBot="1">
      <c r="A11" s="143" t="s">
        <v>349</v>
      </c>
      <c r="B11" s="144" t="s">
        <v>366</v>
      </c>
      <c r="C11" s="153">
        <v>5.0694444444444452E-2</v>
      </c>
      <c r="D11" s="153">
        <v>5.0694444444444452E-2</v>
      </c>
      <c r="E11" s="153">
        <v>5.2777777777777778E-2</v>
      </c>
      <c r="F11" s="153">
        <v>5.1388888888888894E-2</v>
      </c>
      <c r="G11" s="153">
        <v>5.0694444444444452E-2</v>
      </c>
      <c r="H11" s="153">
        <v>5.0694444444444452E-2</v>
      </c>
      <c r="I11" s="153">
        <v>5.0694444444444452E-2</v>
      </c>
    </row>
  </sheetData>
  <hyperlinks>
    <hyperlink ref="O2" location="Rekap!A1" display="← Kembali ke Rekap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"/>
  <sheetViews>
    <sheetView workbookViewId="0">
      <selection activeCell="O2" sqref="O2"/>
    </sheetView>
  </sheetViews>
  <sheetFormatPr defaultRowHeight="15"/>
  <cols>
    <col min="1" max="1" width="4.28515625" customWidth="1"/>
    <col min="2" max="2" width="21.5703125" customWidth="1"/>
    <col min="3" max="3" width="0" hidden="1" customWidth="1"/>
    <col min="8" max="8" width="8.7109375" style="112"/>
  </cols>
  <sheetData>
    <row r="2" spans="1:15" ht="15.75" thickBot="1">
      <c r="O2" s="167" t="s">
        <v>411</v>
      </c>
    </row>
    <row r="3" spans="1:15" ht="15.75" thickBot="1">
      <c r="A3" s="154" t="s">
        <v>54</v>
      </c>
      <c r="B3" s="131" t="s">
        <v>292</v>
      </c>
      <c r="C3" s="131">
        <v>2015</v>
      </c>
      <c r="D3" s="131">
        <v>2016</v>
      </c>
      <c r="E3" s="131">
        <v>2017</v>
      </c>
      <c r="F3" s="131">
        <v>2018</v>
      </c>
      <c r="G3" s="131">
        <v>2019</v>
      </c>
      <c r="H3" s="131">
        <v>2020</v>
      </c>
      <c r="I3" s="131">
        <v>2021</v>
      </c>
    </row>
    <row r="4" spans="1:15" ht="26.25" thickBot="1">
      <c r="A4" s="155">
        <v>1</v>
      </c>
      <c r="B4" s="156" t="s">
        <v>368</v>
      </c>
      <c r="C4" s="157">
        <v>50</v>
      </c>
      <c r="D4" s="157">
        <v>91</v>
      </c>
      <c r="E4" s="157">
        <v>73</v>
      </c>
      <c r="F4" s="157">
        <v>79</v>
      </c>
      <c r="G4" s="157">
        <v>59</v>
      </c>
      <c r="H4" s="157">
        <v>36</v>
      </c>
      <c r="I4" s="157">
        <v>33</v>
      </c>
    </row>
    <row r="5" spans="1:15" ht="15.75" thickBot="1">
      <c r="A5" s="155">
        <v>2</v>
      </c>
      <c r="B5" s="156" t="s">
        <v>369</v>
      </c>
      <c r="C5" s="158">
        <v>4937</v>
      </c>
      <c r="D5" s="158">
        <v>5222</v>
      </c>
      <c r="E5" s="158">
        <v>5269</v>
      </c>
      <c r="F5" s="158">
        <v>5126</v>
      </c>
      <c r="G5" s="158">
        <v>5027</v>
      </c>
      <c r="H5" s="157">
        <v>4957</v>
      </c>
      <c r="I5" s="157">
        <v>4505</v>
      </c>
    </row>
    <row r="6" spans="1:15" ht="15.75" thickBot="1">
      <c r="A6" s="155">
        <v>3</v>
      </c>
      <c r="B6" s="156" t="s">
        <v>370</v>
      </c>
      <c r="C6" s="159">
        <v>10.130000000000001</v>
      </c>
      <c r="D6" s="159">
        <v>17.43</v>
      </c>
      <c r="E6" s="159">
        <v>13.85</v>
      </c>
      <c r="F6" s="159">
        <v>15.41</v>
      </c>
      <c r="G6" s="159">
        <v>11.74</v>
      </c>
      <c r="H6" s="159">
        <v>7.26</v>
      </c>
      <c r="I6" s="159">
        <v>7.33</v>
      </c>
    </row>
  </sheetData>
  <hyperlinks>
    <hyperlink ref="O2" location="Rekap!A1" display="← Kembali ke Rekap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4"/>
  <sheetViews>
    <sheetView workbookViewId="0">
      <selection activeCell="N2" sqref="N2"/>
    </sheetView>
  </sheetViews>
  <sheetFormatPr defaultRowHeight="15"/>
  <cols>
    <col min="1" max="1" width="4" customWidth="1"/>
    <col min="2" max="2" width="26.425781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154" t="s">
        <v>54</v>
      </c>
      <c r="B3" s="131" t="s">
        <v>292</v>
      </c>
      <c r="C3" s="131">
        <v>2015</v>
      </c>
      <c r="D3" s="131">
        <v>2016</v>
      </c>
      <c r="E3" s="131">
        <v>2017</v>
      </c>
      <c r="F3" s="131">
        <v>2018</v>
      </c>
      <c r="G3" s="131">
        <v>2019</v>
      </c>
      <c r="H3" s="131">
        <v>2020</v>
      </c>
      <c r="I3" s="131">
        <v>2021</v>
      </c>
    </row>
    <row r="4" spans="1:14" ht="15.75" thickBot="1">
      <c r="A4" s="160">
        <v>1</v>
      </c>
      <c r="B4" s="156" t="s">
        <v>372</v>
      </c>
      <c r="C4" s="159">
        <v>162.04</v>
      </c>
      <c r="D4" s="159">
        <v>248.95</v>
      </c>
      <c r="E4" s="159">
        <v>246.73</v>
      </c>
      <c r="F4" s="159">
        <v>331.64</v>
      </c>
      <c r="G4" s="159">
        <v>139.25</v>
      </c>
      <c r="H4" s="159">
        <v>141.21</v>
      </c>
      <c r="I4" s="159">
        <v>266.37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opLeftCell="A10" workbookViewId="0">
      <selection activeCell="R2" sqref="R2"/>
    </sheetView>
  </sheetViews>
  <sheetFormatPr defaultRowHeight="15"/>
  <cols>
    <col min="1" max="1" width="11.140625" customWidth="1"/>
    <col min="2" max="2" width="8.7109375" hidden="1" customWidth="1"/>
    <col min="3" max="3" width="0" hidden="1" customWidth="1"/>
    <col min="10" max="11" width="8.7109375" style="112"/>
  </cols>
  <sheetData>
    <row r="1" spans="1:18" ht="15.75" thickBot="1"/>
    <row r="2" spans="1:18" ht="16.5" thickBot="1">
      <c r="A2" s="439" t="s">
        <v>110</v>
      </c>
      <c r="B2" s="442" t="s">
        <v>111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4"/>
      <c r="N2" s="29"/>
      <c r="R2" s="167" t="s">
        <v>411</v>
      </c>
    </row>
    <row r="3" spans="1:18" ht="16.5" thickBot="1">
      <c r="A3" s="440"/>
      <c r="B3" s="442">
        <v>2016</v>
      </c>
      <c r="C3" s="444"/>
      <c r="D3" s="442">
        <v>2017</v>
      </c>
      <c r="E3" s="444"/>
      <c r="F3" s="442">
        <v>2018</v>
      </c>
      <c r="G3" s="444"/>
      <c r="H3" s="442">
        <v>2019</v>
      </c>
      <c r="I3" s="444"/>
      <c r="J3" s="442">
        <v>2020</v>
      </c>
      <c r="K3" s="444"/>
      <c r="L3" s="442">
        <v>2021</v>
      </c>
      <c r="M3" s="444"/>
      <c r="N3" s="29"/>
    </row>
    <row r="4" spans="1:18" ht="16.5" thickBot="1">
      <c r="A4" s="441"/>
      <c r="B4" s="48" t="s">
        <v>112</v>
      </c>
      <c r="C4" s="48" t="s">
        <v>113</v>
      </c>
      <c r="D4" s="48" t="s">
        <v>112</v>
      </c>
      <c r="E4" s="48" t="s">
        <v>113</v>
      </c>
      <c r="F4" s="48" t="s">
        <v>112</v>
      </c>
      <c r="G4" s="48" t="s">
        <v>113</v>
      </c>
      <c r="H4" s="48" t="s">
        <v>112</v>
      </c>
      <c r="I4" s="48" t="s">
        <v>113</v>
      </c>
      <c r="J4" s="48" t="s">
        <v>112</v>
      </c>
      <c r="K4" s="48" t="s">
        <v>113</v>
      </c>
      <c r="L4" s="48" t="s">
        <v>112</v>
      </c>
      <c r="M4" s="48" t="s">
        <v>113</v>
      </c>
      <c r="N4" s="29"/>
    </row>
    <row r="5" spans="1:18" ht="16.5" thickBot="1">
      <c r="A5" s="49" t="s">
        <v>114</v>
      </c>
      <c r="B5" s="50">
        <v>32.5</v>
      </c>
      <c r="C5" s="50">
        <v>25.1</v>
      </c>
      <c r="D5" s="50">
        <v>33.700000000000003</v>
      </c>
      <c r="E5" s="50">
        <v>24.1</v>
      </c>
      <c r="F5" s="50">
        <v>31.8</v>
      </c>
      <c r="G5" s="50">
        <v>23.7</v>
      </c>
      <c r="H5" s="50">
        <v>26.7</v>
      </c>
      <c r="I5" s="50">
        <v>24</v>
      </c>
      <c r="J5" s="50">
        <v>34.4</v>
      </c>
      <c r="K5" s="50">
        <v>23.3</v>
      </c>
      <c r="L5" s="50">
        <v>34.6</v>
      </c>
      <c r="M5" s="50">
        <v>23</v>
      </c>
      <c r="N5" s="29"/>
    </row>
    <row r="6" spans="1:18" ht="16.5" thickBot="1">
      <c r="A6" s="49" t="s">
        <v>115</v>
      </c>
      <c r="B6" s="50">
        <v>31.8</v>
      </c>
      <c r="C6" s="50">
        <v>24.7</v>
      </c>
      <c r="D6" s="50">
        <v>34.1</v>
      </c>
      <c r="E6" s="50">
        <v>23.8</v>
      </c>
      <c r="F6" s="50">
        <v>31.6</v>
      </c>
      <c r="G6" s="50">
        <v>23.4</v>
      </c>
      <c r="H6" s="50">
        <v>27.1</v>
      </c>
      <c r="I6" s="50">
        <v>24.3</v>
      </c>
      <c r="J6" s="50">
        <v>33.6</v>
      </c>
      <c r="K6" s="50">
        <v>20.8</v>
      </c>
      <c r="L6" s="50">
        <v>34.799999999999997</v>
      </c>
      <c r="M6" s="50">
        <v>23.5</v>
      </c>
      <c r="N6" s="29"/>
    </row>
    <row r="7" spans="1:18" ht="16.5" thickBot="1">
      <c r="A7" s="49" t="s">
        <v>116</v>
      </c>
      <c r="B7" s="50">
        <v>32.5</v>
      </c>
      <c r="C7" s="50">
        <v>24.9</v>
      </c>
      <c r="D7" s="50">
        <v>33.299999999999997</v>
      </c>
      <c r="E7" s="50">
        <v>24.1</v>
      </c>
      <c r="F7" s="50">
        <v>31.7</v>
      </c>
      <c r="G7" s="50">
        <v>23.6</v>
      </c>
      <c r="H7" s="50">
        <v>26.8</v>
      </c>
      <c r="I7" s="50">
        <v>24.2</v>
      </c>
      <c r="J7" s="50">
        <v>34.4</v>
      </c>
      <c r="K7" s="50">
        <v>23.6</v>
      </c>
      <c r="L7" s="50">
        <v>34.200000000000003</v>
      </c>
      <c r="M7" s="50">
        <v>22.5</v>
      </c>
      <c r="N7" s="29"/>
    </row>
    <row r="8" spans="1:18" ht="16.5" thickBot="1">
      <c r="A8" s="49" t="s">
        <v>117</v>
      </c>
      <c r="B8" s="50">
        <v>32.299999999999997</v>
      </c>
      <c r="C8" s="50">
        <v>25.1</v>
      </c>
      <c r="D8" s="50">
        <v>33.299999999999997</v>
      </c>
      <c r="E8" s="50">
        <v>23.2</v>
      </c>
      <c r="F8" s="50">
        <v>31.4</v>
      </c>
      <c r="G8" s="50">
        <v>24.2</v>
      </c>
      <c r="H8" s="50">
        <v>26.8</v>
      </c>
      <c r="I8" s="50">
        <v>24.3</v>
      </c>
      <c r="J8" s="50">
        <v>33.700000000000003</v>
      </c>
      <c r="K8" s="50">
        <v>23.7</v>
      </c>
      <c r="L8" s="50">
        <v>33.9</v>
      </c>
      <c r="M8" s="50">
        <v>22.5</v>
      </c>
      <c r="N8" s="29"/>
    </row>
    <row r="9" spans="1:18" ht="16.5" thickBot="1">
      <c r="A9" s="49" t="s">
        <v>118</v>
      </c>
      <c r="B9" s="50">
        <v>32.5</v>
      </c>
      <c r="C9" s="50">
        <v>25.2</v>
      </c>
      <c r="D9" s="50">
        <v>33.1</v>
      </c>
      <c r="E9" s="50">
        <v>24.7</v>
      </c>
      <c r="F9" s="50">
        <v>30.8</v>
      </c>
      <c r="G9" s="50">
        <v>24.2</v>
      </c>
      <c r="H9" s="50">
        <v>27.4</v>
      </c>
      <c r="I9" s="50">
        <v>24.5</v>
      </c>
      <c r="J9" s="50">
        <v>34.1</v>
      </c>
      <c r="K9" s="50">
        <v>24.2</v>
      </c>
      <c r="L9" s="50">
        <v>33.5</v>
      </c>
      <c r="M9" s="50">
        <v>23.4</v>
      </c>
      <c r="N9" s="29"/>
    </row>
    <row r="10" spans="1:18" ht="16.5" thickBot="1">
      <c r="A10" s="49" t="s">
        <v>119</v>
      </c>
      <c r="B10" s="50">
        <v>31.4</v>
      </c>
      <c r="C10" s="50">
        <v>24.5</v>
      </c>
      <c r="D10" s="50">
        <v>33</v>
      </c>
      <c r="E10" s="50">
        <v>23.6</v>
      </c>
      <c r="F10" s="50">
        <v>30.2</v>
      </c>
      <c r="G10" s="50">
        <v>23.4</v>
      </c>
      <c r="H10" s="50">
        <v>26.3</v>
      </c>
      <c r="I10" s="50">
        <v>23.9</v>
      </c>
      <c r="J10" s="50">
        <v>32.799999999999997</v>
      </c>
      <c r="K10" s="50">
        <v>23.2</v>
      </c>
      <c r="L10" s="50">
        <v>33.1</v>
      </c>
      <c r="M10" s="50">
        <v>22.5</v>
      </c>
      <c r="N10" s="29"/>
    </row>
    <row r="11" spans="1:18" ht="16.5" thickBot="1">
      <c r="A11" s="49" t="s">
        <v>120</v>
      </c>
      <c r="B11" s="50">
        <v>32</v>
      </c>
      <c r="C11" s="50">
        <v>24</v>
      </c>
      <c r="D11" s="50">
        <v>32.200000000000003</v>
      </c>
      <c r="E11" s="50">
        <v>23.5</v>
      </c>
      <c r="F11" s="50">
        <v>30.2</v>
      </c>
      <c r="G11" s="50">
        <v>23.1</v>
      </c>
      <c r="H11" s="50">
        <v>26</v>
      </c>
      <c r="I11" s="50">
        <v>22.9</v>
      </c>
      <c r="J11" s="50">
        <v>32.200000000000003</v>
      </c>
      <c r="K11" s="50">
        <v>22.5</v>
      </c>
      <c r="L11" s="50">
        <v>32.9</v>
      </c>
      <c r="M11" s="50">
        <v>21.7</v>
      </c>
      <c r="N11" s="29"/>
    </row>
    <row r="12" spans="1:18" ht="16.5" thickBot="1">
      <c r="A12" s="49" t="s">
        <v>121</v>
      </c>
      <c r="B12" s="50">
        <v>32.4</v>
      </c>
      <c r="C12" s="50">
        <v>23.8</v>
      </c>
      <c r="D12" s="50">
        <v>31.8</v>
      </c>
      <c r="E12" s="50">
        <v>23.5</v>
      </c>
      <c r="F12" s="50">
        <v>31.2</v>
      </c>
      <c r="G12" s="50">
        <v>22.6</v>
      </c>
      <c r="H12" s="50">
        <v>26.4</v>
      </c>
      <c r="I12" s="50">
        <v>22.6</v>
      </c>
      <c r="J12" s="50">
        <v>35.799999999999997</v>
      </c>
      <c r="K12" s="50">
        <v>22.4</v>
      </c>
      <c r="L12" s="50">
        <v>32.6</v>
      </c>
      <c r="M12" s="50">
        <v>23.5</v>
      </c>
      <c r="N12" s="29"/>
    </row>
    <row r="13" spans="1:18" ht="16.5" thickBot="1">
      <c r="A13" s="49" t="s">
        <v>122</v>
      </c>
      <c r="B13" s="50">
        <v>32</v>
      </c>
      <c r="C13" s="50">
        <v>24.2</v>
      </c>
      <c r="D13" s="50">
        <v>33.5</v>
      </c>
      <c r="E13" s="50">
        <v>23.4</v>
      </c>
      <c r="F13" s="50">
        <v>31.8</v>
      </c>
      <c r="G13" s="50">
        <v>22.8</v>
      </c>
      <c r="H13" s="50">
        <v>26.9</v>
      </c>
      <c r="I13" s="50">
        <v>22.7</v>
      </c>
      <c r="J13" s="50">
        <v>32.9</v>
      </c>
      <c r="K13" s="50">
        <v>23.2</v>
      </c>
      <c r="L13" s="50">
        <v>33</v>
      </c>
      <c r="M13" s="50">
        <v>23.2</v>
      </c>
      <c r="N13" s="29"/>
    </row>
    <row r="14" spans="1:18" ht="16.5" thickBot="1">
      <c r="A14" s="49" t="s">
        <v>123</v>
      </c>
      <c r="B14" s="50">
        <v>31.4</v>
      </c>
      <c r="C14" s="50">
        <v>24.6</v>
      </c>
      <c r="D14" s="50">
        <v>34.299999999999997</v>
      </c>
      <c r="E14" s="50">
        <v>23.3</v>
      </c>
      <c r="F14" s="50">
        <v>31.5</v>
      </c>
      <c r="G14" s="50">
        <v>23.6</v>
      </c>
      <c r="H14" s="50">
        <v>27.5</v>
      </c>
      <c r="I14" s="50">
        <v>24</v>
      </c>
      <c r="J14" s="50">
        <v>34.799999999999997</v>
      </c>
      <c r="K14" s="50">
        <v>23</v>
      </c>
      <c r="L14" s="50">
        <v>34.299999999999997</v>
      </c>
      <c r="M14" s="50">
        <v>22.8</v>
      </c>
      <c r="N14" s="29"/>
    </row>
    <row r="15" spans="1:18" ht="16.5" thickBot="1">
      <c r="A15" s="49" t="s">
        <v>124</v>
      </c>
      <c r="B15" s="50">
        <v>32.1</v>
      </c>
      <c r="C15" s="50">
        <v>24.6</v>
      </c>
      <c r="D15" s="50">
        <v>33.9</v>
      </c>
      <c r="E15" s="50">
        <v>23.7</v>
      </c>
      <c r="F15" s="50">
        <v>31.6</v>
      </c>
      <c r="G15" s="50">
        <v>24</v>
      </c>
      <c r="H15" s="50">
        <v>27</v>
      </c>
      <c r="I15" s="50">
        <v>24.1</v>
      </c>
      <c r="J15" s="50">
        <v>34.299999999999997</v>
      </c>
      <c r="K15" s="50">
        <v>23</v>
      </c>
      <c r="L15" s="50">
        <v>34.5</v>
      </c>
      <c r="M15" s="50">
        <v>22.9</v>
      </c>
      <c r="N15" s="29"/>
    </row>
    <row r="16" spans="1:18" ht="16.5" thickBot="1">
      <c r="A16" s="49" t="s">
        <v>125</v>
      </c>
      <c r="B16" s="50">
        <v>32.1</v>
      </c>
      <c r="C16" s="50">
        <v>24.5</v>
      </c>
      <c r="D16" s="50">
        <v>34.6</v>
      </c>
      <c r="E16" s="50">
        <v>23.7</v>
      </c>
      <c r="F16" s="50">
        <v>31.5</v>
      </c>
      <c r="G16" s="50">
        <v>24.3</v>
      </c>
      <c r="H16" s="50">
        <v>27.6</v>
      </c>
      <c r="I16" s="50">
        <v>24.5</v>
      </c>
      <c r="J16" s="50">
        <v>35.5</v>
      </c>
      <c r="K16" s="50">
        <v>23</v>
      </c>
      <c r="L16" s="50">
        <v>34.5</v>
      </c>
      <c r="M16" s="50">
        <v>23.1</v>
      </c>
      <c r="N16" s="29"/>
    </row>
    <row r="17" spans="1:18" ht="29.25" thickBot="1">
      <c r="A17" s="51" t="s">
        <v>126</v>
      </c>
      <c r="B17" s="52">
        <v>32.1</v>
      </c>
      <c r="C17" s="52">
        <v>24.6</v>
      </c>
      <c r="D17" s="52">
        <v>33.4</v>
      </c>
      <c r="E17" s="52">
        <v>23.7</v>
      </c>
      <c r="F17" s="52">
        <v>31.3</v>
      </c>
      <c r="G17" s="52">
        <v>23.6</v>
      </c>
      <c r="H17" s="52">
        <v>26.9</v>
      </c>
      <c r="I17" s="52">
        <v>23.8</v>
      </c>
      <c r="J17" s="52">
        <v>34</v>
      </c>
      <c r="K17" s="52">
        <v>23</v>
      </c>
      <c r="L17" s="419">
        <f>SUM(L5:L16)/12</f>
        <v>33.825000000000003</v>
      </c>
      <c r="M17" s="419">
        <f>SUM(M5:M16)/12</f>
        <v>22.883333333333336</v>
      </c>
      <c r="N17" s="53"/>
    </row>
    <row r="18" spans="1:18" ht="14.45" customHeight="1">
      <c r="A18" s="54" t="s">
        <v>127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21" spans="1:18">
      <c r="N21">
        <v>2017</v>
      </c>
      <c r="O21">
        <v>2018</v>
      </c>
      <c r="P21" s="112">
        <v>2019</v>
      </c>
      <c r="Q21" s="112">
        <v>2020</v>
      </c>
      <c r="R21" s="112">
        <v>2021</v>
      </c>
    </row>
  </sheetData>
  <mergeCells count="8">
    <mergeCell ref="A2:A4"/>
    <mergeCell ref="B2:M2"/>
    <mergeCell ref="B3:C3"/>
    <mergeCell ref="D3:E3"/>
    <mergeCell ref="F3:G3"/>
    <mergeCell ref="H3:I3"/>
    <mergeCell ref="L3:M3"/>
    <mergeCell ref="J3:K3"/>
  </mergeCells>
  <hyperlinks>
    <hyperlink ref="R2" location="Rekap!A1" display="← Kembali ke Rekap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4"/>
  <sheetViews>
    <sheetView workbookViewId="0">
      <selection activeCell="N2" sqref="N2"/>
    </sheetView>
  </sheetViews>
  <sheetFormatPr defaultRowHeight="15"/>
  <cols>
    <col min="1" max="1" width="23.42578125" customWidth="1"/>
    <col min="2" max="2" width="0" hidden="1" customWidth="1"/>
    <col min="7" max="7" width="8.7109375" style="112"/>
  </cols>
  <sheetData>
    <row r="2" spans="1:14" ht="15.75" thickBot="1">
      <c r="N2" s="167" t="s">
        <v>411</v>
      </c>
    </row>
    <row r="3" spans="1:14" ht="15.75" thickBot="1">
      <c r="A3" s="31" t="s">
        <v>374</v>
      </c>
      <c r="B3" s="124">
        <v>2015</v>
      </c>
      <c r="C3" s="124">
        <v>2016</v>
      </c>
      <c r="D3" s="124">
        <v>2017</v>
      </c>
      <c r="E3" s="124">
        <v>2018</v>
      </c>
      <c r="F3" s="124">
        <v>2019</v>
      </c>
      <c r="G3" s="353">
        <v>2020</v>
      </c>
      <c r="H3" s="124">
        <v>2021</v>
      </c>
    </row>
    <row r="4" spans="1:14" ht="15.75" thickBot="1">
      <c r="A4" s="161" t="s">
        <v>312</v>
      </c>
      <c r="B4" s="162">
        <v>68.489999999999995</v>
      </c>
      <c r="C4" s="162">
        <v>68.61</v>
      </c>
      <c r="D4" s="162">
        <v>68.72</v>
      </c>
      <c r="E4" s="162">
        <v>68.89</v>
      </c>
      <c r="F4" s="162">
        <v>69.099999999999994</v>
      </c>
      <c r="G4" s="162">
        <v>69.209999999999994</v>
      </c>
      <c r="H4" s="162">
        <v>69.319999999999993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" customWidth="1"/>
    <col min="2" max="2" width="26.1406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130" t="s">
        <v>54</v>
      </c>
      <c r="B3" s="131" t="s">
        <v>292</v>
      </c>
      <c r="C3" s="131">
        <v>2015</v>
      </c>
      <c r="D3" s="131">
        <v>2016</v>
      </c>
      <c r="E3" s="131">
        <v>2017</v>
      </c>
      <c r="F3" s="131">
        <v>2018</v>
      </c>
      <c r="G3" s="131">
        <v>2019</v>
      </c>
      <c r="H3" s="131">
        <v>2020</v>
      </c>
      <c r="I3" s="131">
        <v>2021</v>
      </c>
    </row>
    <row r="4" spans="1:14" ht="15.75" thickBot="1">
      <c r="A4" s="163">
        <v>1</v>
      </c>
      <c r="B4" s="164" t="s">
        <v>376</v>
      </c>
      <c r="C4" s="377">
        <v>26556</v>
      </c>
      <c r="D4" s="377">
        <v>29922</v>
      </c>
      <c r="E4" s="377">
        <v>36706</v>
      </c>
      <c r="F4" s="377">
        <v>36472</v>
      </c>
      <c r="G4" s="377">
        <v>28110</v>
      </c>
      <c r="H4" s="377">
        <v>27984</v>
      </c>
      <c r="I4" s="377">
        <v>26085</v>
      </c>
    </row>
    <row r="5" spans="1:14" ht="15.75" thickBot="1">
      <c r="A5" s="163">
        <v>2</v>
      </c>
      <c r="B5" s="164" t="s">
        <v>377</v>
      </c>
      <c r="C5" s="159">
        <v>31</v>
      </c>
      <c r="D5" s="159">
        <v>14</v>
      </c>
      <c r="E5" s="159">
        <v>31</v>
      </c>
      <c r="F5" s="159">
        <v>26</v>
      </c>
      <c r="G5" s="159">
        <v>21</v>
      </c>
      <c r="H5" s="159">
        <v>16</v>
      </c>
      <c r="I5" s="159">
        <v>9</v>
      </c>
    </row>
    <row r="6" spans="1:14" ht="15.75" thickBot="1">
      <c r="A6" s="163">
        <v>3</v>
      </c>
      <c r="B6" s="164" t="s">
        <v>378</v>
      </c>
      <c r="C6" s="159">
        <v>0.11</v>
      </c>
      <c r="D6" s="159">
        <v>0.05</v>
      </c>
      <c r="E6" s="159">
        <v>0.08</v>
      </c>
      <c r="F6" s="159">
        <v>7.0000000000000007E-2</v>
      </c>
      <c r="G6" s="159">
        <v>0.08</v>
      </c>
      <c r="H6" s="159">
        <v>0.06</v>
      </c>
      <c r="I6" s="159">
        <v>0.06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N2" sqref="N2"/>
    </sheetView>
  </sheetViews>
  <sheetFormatPr defaultRowHeight="15"/>
  <cols>
    <col min="1" max="1" width="4.28515625" customWidth="1"/>
    <col min="2" max="2" width="27.425781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82" t="s">
        <v>54</v>
      </c>
      <c r="B3" s="125" t="s">
        <v>292</v>
      </c>
      <c r="C3" s="125">
        <v>2015</v>
      </c>
      <c r="D3" s="125">
        <v>2016</v>
      </c>
      <c r="E3" s="125">
        <v>2017</v>
      </c>
      <c r="F3" s="125">
        <v>2018</v>
      </c>
      <c r="G3" s="125">
        <v>2019</v>
      </c>
      <c r="H3" s="354">
        <v>2020</v>
      </c>
      <c r="I3" s="125">
        <v>2021</v>
      </c>
    </row>
    <row r="4" spans="1:14" ht="15.75" thickBot="1">
      <c r="A4" s="84">
        <v>1</v>
      </c>
      <c r="B4" s="85" t="s">
        <v>380</v>
      </c>
      <c r="C4" s="86">
        <v>1</v>
      </c>
      <c r="D4" s="86">
        <v>1</v>
      </c>
      <c r="E4" s="86">
        <v>1</v>
      </c>
      <c r="F4" s="86">
        <v>1</v>
      </c>
      <c r="G4" s="86">
        <v>1</v>
      </c>
      <c r="H4" s="86">
        <v>1</v>
      </c>
      <c r="I4" s="86">
        <v>1</v>
      </c>
    </row>
    <row r="5" spans="1:14" ht="15.75" thickBot="1">
      <c r="A5" s="84">
        <v>2</v>
      </c>
      <c r="B5" s="85" t="s">
        <v>381</v>
      </c>
      <c r="C5" s="86">
        <v>27</v>
      </c>
      <c r="D5" s="86">
        <v>28</v>
      </c>
      <c r="E5" s="86">
        <v>28</v>
      </c>
      <c r="F5" s="86">
        <v>28</v>
      </c>
      <c r="G5" s="86">
        <v>28</v>
      </c>
      <c r="H5" s="86">
        <v>28</v>
      </c>
      <c r="I5" s="86">
        <v>28</v>
      </c>
    </row>
    <row r="6" spans="1:14" ht="15.75" thickBot="1">
      <c r="A6" s="84">
        <v>3</v>
      </c>
      <c r="B6" s="85" t="s">
        <v>970</v>
      </c>
      <c r="C6" s="86">
        <v>10</v>
      </c>
      <c r="D6" s="86">
        <v>17</v>
      </c>
      <c r="E6" s="86">
        <v>18</v>
      </c>
      <c r="F6" s="86">
        <v>19</v>
      </c>
      <c r="G6" s="86">
        <v>19</v>
      </c>
      <c r="H6" s="86">
        <v>19</v>
      </c>
      <c r="I6" s="86">
        <v>20</v>
      </c>
    </row>
    <row r="7" spans="1:14" ht="15.75" thickBot="1">
      <c r="A7" s="84">
        <v>4</v>
      </c>
      <c r="B7" s="85" t="s">
        <v>382</v>
      </c>
      <c r="C7" s="86">
        <v>41</v>
      </c>
      <c r="D7" s="86">
        <v>41</v>
      </c>
      <c r="E7" s="86">
        <v>41</v>
      </c>
      <c r="F7" s="86">
        <v>41</v>
      </c>
      <c r="G7" s="86">
        <v>41</v>
      </c>
      <c r="H7" s="86">
        <v>41</v>
      </c>
      <c r="I7" s="86">
        <v>41</v>
      </c>
    </row>
    <row r="8" spans="1:14" ht="15.75" thickBot="1">
      <c r="A8" s="84">
        <v>5</v>
      </c>
      <c r="B8" s="85" t="s">
        <v>383</v>
      </c>
      <c r="C8" s="95">
        <v>320208</v>
      </c>
      <c r="D8" s="95">
        <v>325827</v>
      </c>
      <c r="E8" s="95">
        <v>331326</v>
      </c>
      <c r="F8" s="95">
        <v>336719</v>
      </c>
      <c r="G8" s="95">
        <v>342217</v>
      </c>
      <c r="H8" s="95">
        <v>347399</v>
      </c>
      <c r="I8" s="95">
        <v>329483</v>
      </c>
    </row>
    <row r="9" spans="1:14" ht="26.25" thickBot="1">
      <c r="A9" s="84">
        <v>6</v>
      </c>
      <c r="B9" s="85" t="s">
        <v>384</v>
      </c>
      <c r="C9" s="86">
        <v>3.0999999999999999E-3</v>
      </c>
      <c r="D9" s="86">
        <v>3.0999999999999999E-3</v>
      </c>
      <c r="E9" s="86">
        <v>3.0000000000000001E-3</v>
      </c>
      <c r="F9" s="86">
        <v>3.0000000000000001E-3</v>
      </c>
      <c r="G9" s="86">
        <v>2.8999999999999998E-3</v>
      </c>
      <c r="H9" s="86">
        <v>2.8999999999999998E-3</v>
      </c>
      <c r="I9" s="86">
        <v>2.8999999999999998E-3</v>
      </c>
    </row>
    <row r="10" spans="1:14" ht="26.25" thickBot="1">
      <c r="A10" s="84">
        <v>7</v>
      </c>
      <c r="B10" s="85" t="s">
        <v>385</v>
      </c>
      <c r="C10" s="86">
        <v>8.4000000000000005E-2</v>
      </c>
      <c r="D10" s="86">
        <v>8.5999999999999993E-2</v>
      </c>
      <c r="E10" s="86">
        <v>8.5000000000000006E-2</v>
      </c>
      <c r="F10" s="86">
        <v>8.3000000000000004E-2</v>
      </c>
      <c r="G10" s="86">
        <v>8.2000000000000003E-2</v>
      </c>
      <c r="H10" s="86">
        <v>8.1000000000000003E-2</v>
      </c>
      <c r="I10" s="86">
        <v>8.1000000000000003E-2</v>
      </c>
    </row>
    <row r="11" spans="1:14" ht="26.25" thickBot="1">
      <c r="A11" s="84">
        <v>8</v>
      </c>
      <c r="B11" s="85" t="s">
        <v>386</v>
      </c>
      <c r="C11" s="86">
        <v>3.1E-2</v>
      </c>
      <c r="D11" s="86">
        <v>5.1999999999999998E-2</v>
      </c>
      <c r="E11" s="86">
        <v>5.3999999999999999E-2</v>
      </c>
      <c r="F11" s="86">
        <v>5.6000000000000001E-2</v>
      </c>
      <c r="G11" s="86">
        <v>5.5E-2</v>
      </c>
      <c r="H11" s="86">
        <v>5.5E-2</v>
      </c>
      <c r="I11" s="86">
        <v>5.5E-2</v>
      </c>
    </row>
    <row r="12" spans="1:14" ht="15.75" thickBot="1">
      <c r="A12" s="84">
        <v>9</v>
      </c>
      <c r="B12" s="85" t="s">
        <v>387</v>
      </c>
      <c r="C12" s="86">
        <v>0.13</v>
      </c>
      <c r="D12" s="86">
        <v>0.13</v>
      </c>
      <c r="E12" s="86">
        <v>0.12</v>
      </c>
      <c r="F12" s="86">
        <v>0.12</v>
      </c>
      <c r="G12" s="86">
        <v>0.12</v>
      </c>
      <c r="H12" s="86">
        <v>0.12</v>
      </c>
      <c r="I12" s="86">
        <v>0.12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N2" sqref="N2"/>
    </sheetView>
  </sheetViews>
  <sheetFormatPr defaultRowHeight="15"/>
  <cols>
    <col min="1" max="1" width="3.42578125" customWidth="1"/>
    <col min="2" max="2" width="29.425781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82" t="s">
        <v>54</v>
      </c>
      <c r="B3" s="125" t="s">
        <v>292</v>
      </c>
      <c r="C3" s="125">
        <v>2015</v>
      </c>
      <c r="D3" s="125">
        <v>2016</v>
      </c>
      <c r="E3" s="125">
        <v>2017</v>
      </c>
      <c r="F3" s="125">
        <v>2018</v>
      </c>
      <c r="G3" s="125">
        <v>2019</v>
      </c>
      <c r="H3" s="354">
        <v>2020</v>
      </c>
      <c r="I3" s="125">
        <v>2021</v>
      </c>
    </row>
    <row r="4" spans="1:14" ht="15.75" thickBot="1">
      <c r="A4" s="84">
        <v>1</v>
      </c>
      <c r="B4" s="85" t="s">
        <v>389</v>
      </c>
      <c r="C4" s="86">
        <v>42</v>
      </c>
      <c r="D4" s="86">
        <v>43</v>
      </c>
      <c r="E4" s="86">
        <v>41</v>
      </c>
      <c r="F4" s="86">
        <v>41</v>
      </c>
      <c r="G4" s="86">
        <v>47</v>
      </c>
      <c r="H4" s="86">
        <v>48</v>
      </c>
      <c r="I4" s="86">
        <v>77</v>
      </c>
    </row>
    <row r="5" spans="1:14" ht="15.75" thickBot="1">
      <c r="A5" s="84">
        <v>2</v>
      </c>
      <c r="B5" s="85" t="s">
        <v>0</v>
      </c>
      <c r="C5" s="95">
        <v>320208</v>
      </c>
      <c r="D5" s="95">
        <v>325827</v>
      </c>
      <c r="E5" s="95">
        <v>331326</v>
      </c>
      <c r="F5" s="95">
        <v>336719</v>
      </c>
      <c r="G5" s="95">
        <v>342217</v>
      </c>
      <c r="H5" s="95">
        <v>347399</v>
      </c>
      <c r="I5" s="95">
        <v>329483</v>
      </c>
    </row>
    <row r="6" spans="1:14" ht="15.75" thickBot="1">
      <c r="A6" s="84">
        <v>3</v>
      </c>
      <c r="B6" s="85" t="s">
        <v>390</v>
      </c>
      <c r="C6" s="86">
        <v>0.13</v>
      </c>
      <c r="D6" s="86">
        <v>0.13</v>
      </c>
      <c r="E6" s="86">
        <v>0.12</v>
      </c>
      <c r="F6" s="86">
        <v>0.12</v>
      </c>
      <c r="G6" s="86">
        <v>0.14000000000000001</v>
      </c>
      <c r="H6" s="86">
        <v>0.14000000000000001</v>
      </c>
      <c r="I6" s="86">
        <v>0.23</v>
      </c>
    </row>
    <row r="7" spans="1:14" ht="15.75" thickBot="1">
      <c r="A7" s="84">
        <v>4</v>
      </c>
      <c r="B7" s="85" t="s">
        <v>391</v>
      </c>
      <c r="C7" s="86">
        <v>57</v>
      </c>
      <c r="D7" s="86">
        <v>68</v>
      </c>
      <c r="E7" s="86">
        <v>70</v>
      </c>
      <c r="F7" s="86">
        <v>68</v>
      </c>
      <c r="G7" s="86">
        <v>73</v>
      </c>
      <c r="H7" s="86">
        <v>79</v>
      </c>
      <c r="I7" s="86">
        <v>111</v>
      </c>
    </row>
    <row r="8" spans="1:14" ht="15.75" thickBot="1">
      <c r="A8" s="84">
        <v>5</v>
      </c>
      <c r="B8" s="85" t="s">
        <v>0</v>
      </c>
      <c r="C8" s="95">
        <v>320208</v>
      </c>
      <c r="D8" s="95">
        <v>325827</v>
      </c>
      <c r="E8" s="95">
        <v>331326</v>
      </c>
      <c r="F8" s="95">
        <v>336719</v>
      </c>
      <c r="G8" s="95">
        <v>342217</v>
      </c>
      <c r="H8" s="95">
        <v>347399</v>
      </c>
      <c r="I8" s="95">
        <v>329483</v>
      </c>
    </row>
    <row r="9" spans="1:14" ht="26.25" thickBot="1">
      <c r="A9" s="84">
        <v>6</v>
      </c>
      <c r="B9" s="85" t="s">
        <v>392</v>
      </c>
      <c r="C9" s="86">
        <v>0.18</v>
      </c>
      <c r="D9" s="86">
        <v>0.21</v>
      </c>
      <c r="E9" s="86">
        <v>0.21</v>
      </c>
      <c r="F9" s="86">
        <v>0.2</v>
      </c>
      <c r="G9" s="86">
        <v>0.21</v>
      </c>
      <c r="H9" s="86">
        <v>0.23</v>
      </c>
      <c r="I9" s="86">
        <v>0.34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38"/>
  <sheetViews>
    <sheetView workbookViewId="0">
      <selection activeCell="H10" sqref="A4:H10"/>
    </sheetView>
  </sheetViews>
  <sheetFormatPr defaultRowHeight="15"/>
  <cols>
    <col min="1" max="1" width="5.140625" customWidth="1"/>
    <col min="2" max="2" width="18.42578125" customWidth="1"/>
    <col min="3" max="3" width="10.42578125" hidden="1" customWidth="1"/>
    <col min="4" max="6" width="10.42578125" customWidth="1"/>
    <col min="7" max="7" width="10.42578125" style="112" customWidth="1"/>
    <col min="8" max="8" width="10.42578125" customWidth="1"/>
  </cols>
  <sheetData>
    <row r="2" spans="1:11">
      <c r="K2" s="167" t="s">
        <v>411</v>
      </c>
    </row>
    <row r="3" spans="1:11" ht="15.75" thickBot="1"/>
    <row r="4" spans="1:11" ht="15.75" thickBot="1">
      <c r="A4" s="475" t="s">
        <v>54</v>
      </c>
      <c r="B4" s="475" t="s">
        <v>901</v>
      </c>
      <c r="C4" s="477" t="s">
        <v>288</v>
      </c>
      <c r="D4" s="478"/>
      <c r="E4" s="478"/>
      <c r="F4" s="478"/>
      <c r="G4" s="478"/>
      <c r="H4" s="479"/>
    </row>
    <row r="5" spans="1:11" ht="15.75" thickBot="1">
      <c r="A5" s="476"/>
      <c r="B5" s="476"/>
      <c r="C5" s="255">
        <v>2016</v>
      </c>
      <c r="D5" s="255">
        <v>2017</v>
      </c>
      <c r="E5" s="255">
        <v>2018</v>
      </c>
      <c r="F5" s="255">
        <v>2019</v>
      </c>
      <c r="G5" s="255">
        <v>2020</v>
      </c>
      <c r="H5" s="255">
        <v>2021</v>
      </c>
    </row>
    <row r="6" spans="1:11" ht="15.75" thickBot="1">
      <c r="A6" s="193">
        <v>1</v>
      </c>
      <c r="B6" s="194" t="s">
        <v>395</v>
      </c>
      <c r="C6" s="256">
        <v>186.511</v>
      </c>
      <c r="D6" s="256">
        <v>297.27300000000002</v>
      </c>
      <c r="E6" s="256">
        <v>232.922</v>
      </c>
      <c r="F6" s="256">
        <v>194.785</v>
      </c>
      <c r="G6" s="256">
        <v>261.56599999999997</v>
      </c>
      <c r="H6" s="256">
        <v>254.92099999999999</v>
      </c>
    </row>
    <row r="7" spans="1:11" ht="15.75" thickBot="1">
      <c r="A7" s="193">
        <v>2</v>
      </c>
      <c r="B7" s="194" t="s">
        <v>399</v>
      </c>
      <c r="C7" s="256">
        <v>253.03700000000001</v>
      </c>
      <c r="D7" s="256">
        <v>190.90299999999999</v>
      </c>
      <c r="E7" s="256">
        <v>54.414999999999999</v>
      </c>
      <c r="F7" s="256">
        <v>85.566000000000003</v>
      </c>
      <c r="G7" s="256">
        <v>91.319000000000003</v>
      </c>
      <c r="H7" s="256">
        <v>133.101</v>
      </c>
    </row>
    <row r="8" spans="1:11" ht="15.75" thickBot="1">
      <c r="A8" s="193">
        <v>3</v>
      </c>
      <c r="B8" s="194" t="s">
        <v>403</v>
      </c>
      <c r="C8" s="256">
        <v>295.77300000000002</v>
      </c>
      <c r="D8" s="256">
        <v>323.04500000000002</v>
      </c>
      <c r="E8" s="256">
        <v>318.20699999999999</v>
      </c>
      <c r="F8" s="256">
        <v>284.10599999999999</v>
      </c>
      <c r="G8" s="256">
        <v>265.53399999999999</v>
      </c>
      <c r="H8" s="256">
        <v>566.90499999999997</v>
      </c>
    </row>
    <row r="9" spans="1:11" ht="15.75" thickBot="1">
      <c r="A9" s="193">
        <v>4</v>
      </c>
      <c r="B9" s="194" t="s">
        <v>407</v>
      </c>
      <c r="C9" s="256">
        <v>637.274</v>
      </c>
      <c r="D9" s="256">
        <v>561.37400000000002</v>
      </c>
      <c r="E9" s="256">
        <v>600.029</v>
      </c>
      <c r="F9" s="256">
        <v>641.11599999999999</v>
      </c>
      <c r="G9" s="256">
        <v>587.154</v>
      </c>
      <c r="H9" s="256">
        <v>250.64599999999999</v>
      </c>
    </row>
    <row r="10" spans="1:11" ht="15.75" thickBot="1">
      <c r="A10" s="331"/>
      <c r="B10" s="194" t="s">
        <v>25</v>
      </c>
      <c r="C10" s="332">
        <v>1372.595</v>
      </c>
      <c r="D10" s="332">
        <v>1372.595</v>
      </c>
      <c r="E10" s="332">
        <v>1205.5730000000001</v>
      </c>
      <c r="F10" s="332">
        <v>1205.5730000000001</v>
      </c>
      <c r="G10" s="332">
        <v>1205.5730000000001</v>
      </c>
      <c r="H10" s="332">
        <v>1205.5730000000001</v>
      </c>
    </row>
    <row r="32" ht="15.75" thickBot="1"/>
    <row r="33" spans="1:5" ht="15.75" thickBot="1">
      <c r="A33" s="465" t="s">
        <v>54</v>
      </c>
      <c r="B33" s="465" t="s">
        <v>394</v>
      </c>
      <c r="C33" s="467" t="s">
        <v>288</v>
      </c>
      <c r="D33" s="468"/>
      <c r="E33" s="469"/>
    </row>
    <row r="34" spans="1:5" ht="15.75" thickBot="1">
      <c r="A34" s="466"/>
      <c r="B34" s="466"/>
      <c r="C34" s="126">
        <v>2018</v>
      </c>
      <c r="D34" s="126">
        <v>2019</v>
      </c>
      <c r="E34" s="126">
        <v>2020</v>
      </c>
    </row>
    <row r="35" spans="1:5" ht="15.75" thickBot="1">
      <c r="A35" s="118">
        <v>1</v>
      </c>
      <c r="B35" s="165" t="s">
        <v>395</v>
      </c>
      <c r="C35" s="166" t="s">
        <v>396</v>
      </c>
      <c r="D35" s="166" t="s">
        <v>397</v>
      </c>
      <c r="E35" s="166" t="s">
        <v>398</v>
      </c>
    </row>
    <row r="36" spans="1:5" ht="15.75" thickBot="1">
      <c r="A36" s="118">
        <v>2</v>
      </c>
      <c r="B36" s="165" t="s">
        <v>399</v>
      </c>
      <c r="C36" s="166" t="s">
        <v>400</v>
      </c>
      <c r="D36" s="166" t="s">
        <v>401</v>
      </c>
      <c r="E36" s="166" t="s">
        <v>402</v>
      </c>
    </row>
    <row r="37" spans="1:5" ht="15.75" thickBot="1">
      <c r="A37" s="118">
        <v>3</v>
      </c>
      <c r="B37" s="165" t="s">
        <v>403</v>
      </c>
      <c r="C37" s="166" t="s">
        <v>404</v>
      </c>
      <c r="D37" s="166" t="s">
        <v>405</v>
      </c>
      <c r="E37" s="166" t="s">
        <v>406</v>
      </c>
    </row>
    <row r="38" spans="1:5" ht="15.75" thickBot="1">
      <c r="A38" s="118">
        <v>4</v>
      </c>
      <c r="B38" s="165" t="s">
        <v>407</v>
      </c>
      <c r="C38" s="166" t="s">
        <v>408</v>
      </c>
      <c r="D38" s="166" t="s">
        <v>409</v>
      </c>
      <c r="E38" s="166" t="s">
        <v>410</v>
      </c>
    </row>
  </sheetData>
  <mergeCells count="6">
    <mergeCell ref="C33:E33"/>
    <mergeCell ref="A33:A34"/>
    <mergeCell ref="B33:B34"/>
    <mergeCell ref="A4:A5"/>
    <mergeCell ref="B4:B5"/>
    <mergeCell ref="C4:H4"/>
  </mergeCells>
  <hyperlinks>
    <hyperlink ref="K2" location="Rekap!A1" display="← Kembali ke Rekap"/>
  </hyperlinks>
  <pageMargins left="0.7" right="0.7" top="0.75" bottom="0.75" header="0.3" footer="0.3"/>
  <pageSetup paperSize="9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80"/>
  <sheetViews>
    <sheetView workbookViewId="0">
      <selection activeCell="A4" sqref="A4:M11"/>
    </sheetView>
  </sheetViews>
  <sheetFormatPr defaultRowHeight="15"/>
  <cols>
    <col min="1" max="1" width="16.5703125" customWidth="1"/>
    <col min="2" max="3" width="7.85546875" hidden="1" customWidth="1"/>
    <col min="4" max="9" width="7.85546875" customWidth="1"/>
    <col min="10" max="11" width="7.85546875" style="112" customWidth="1"/>
    <col min="12" max="13" width="7.85546875" customWidth="1"/>
  </cols>
  <sheetData>
    <row r="2" spans="1:17">
      <c r="O2" s="167" t="s">
        <v>411</v>
      </c>
    </row>
    <row r="3" spans="1:17" ht="15.75" thickBot="1"/>
    <row r="4" spans="1:17" ht="15.75" thickBot="1">
      <c r="A4" s="480" t="s">
        <v>413</v>
      </c>
      <c r="B4" s="489" t="s">
        <v>288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17" ht="15.75" thickBot="1">
      <c r="A5" s="481"/>
      <c r="B5" s="490">
        <v>2016</v>
      </c>
      <c r="C5" s="490"/>
      <c r="D5" s="489">
        <v>2017</v>
      </c>
      <c r="E5" s="489"/>
      <c r="F5" s="489">
        <v>2018</v>
      </c>
      <c r="G5" s="489"/>
      <c r="H5" s="489">
        <v>2019</v>
      </c>
      <c r="I5" s="489"/>
      <c r="J5" s="489">
        <v>2020</v>
      </c>
      <c r="K5" s="489"/>
      <c r="L5" s="489">
        <v>2020</v>
      </c>
      <c r="M5" s="489"/>
    </row>
    <row r="6" spans="1:17" ht="26.25" thickBot="1">
      <c r="A6" s="482"/>
      <c r="B6" s="338" t="s">
        <v>414</v>
      </c>
      <c r="C6" s="338" t="s">
        <v>415</v>
      </c>
      <c r="D6" s="338" t="s">
        <v>414</v>
      </c>
      <c r="E6" s="338" t="s">
        <v>415</v>
      </c>
      <c r="F6" s="338" t="s">
        <v>414</v>
      </c>
      <c r="G6" s="338" t="s">
        <v>415</v>
      </c>
      <c r="H6" s="338" t="s">
        <v>414</v>
      </c>
      <c r="I6" s="338" t="s">
        <v>415</v>
      </c>
      <c r="J6" s="376" t="s">
        <v>414</v>
      </c>
      <c r="K6" s="376" t="s">
        <v>415</v>
      </c>
      <c r="L6" s="338" t="s">
        <v>414</v>
      </c>
      <c r="M6" s="338" t="s">
        <v>415</v>
      </c>
    </row>
    <row r="7" spans="1:17" ht="15.75" thickBot="1">
      <c r="A7" s="333" t="s">
        <v>416</v>
      </c>
      <c r="B7" s="339">
        <v>730.34</v>
      </c>
      <c r="C7" s="339">
        <v>49.47</v>
      </c>
      <c r="D7" s="340">
        <v>603.12</v>
      </c>
      <c r="E7" s="341">
        <v>43.41</v>
      </c>
      <c r="F7" s="340">
        <v>371.83</v>
      </c>
      <c r="G7" s="341">
        <v>30.84</v>
      </c>
      <c r="H7" s="340">
        <v>391.98</v>
      </c>
      <c r="I7" s="341">
        <v>32.51</v>
      </c>
      <c r="J7" s="340">
        <v>396.35</v>
      </c>
      <c r="K7" s="341">
        <v>32.880000000000003</v>
      </c>
      <c r="L7" s="340">
        <v>362.66500000000002</v>
      </c>
      <c r="M7" s="341">
        <v>30.08</v>
      </c>
    </row>
    <row r="8" spans="1:17" ht="15.75" thickBot="1">
      <c r="A8" s="333" t="s">
        <v>902</v>
      </c>
      <c r="B8" s="339">
        <v>20.3</v>
      </c>
      <c r="C8" s="339">
        <v>1.37</v>
      </c>
      <c r="D8" s="340">
        <v>18.14</v>
      </c>
      <c r="E8" s="341">
        <v>1.31</v>
      </c>
      <c r="F8" s="340">
        <v>37.81</v>
      </c>
      <c r="G8" s="341">
        <v>3.14</v>
      </c>
      <c r="H8" s="340">
        <v>31.44</v>
      </c>
      <c r="I8" s="341">
        <v>2.61</v>
      </c>
      <c r="J8" s="340">
        <v>37.950000000000003</v>
      </c>
      <c r="K8" s="341">
        <v>3.15</v>
      </c>
      <c r="L8" s="340">
        <v>56.012</v>
      </c>
      <c r="M8" s="341">
        <v>4.6500000000000004</v>
      </c>
    </row>
    <row r="9" spans="1:17" ht="15.75" thickBot="1">
      <c r="A9" s="333" t="s">
        <v>903</v>
      </c>
      <c r="B9" s="339">
        <v>625.26</v>
      </c>
      <c r="C9" s="339">
        <v>42.35</v>
      </c>
      <c r="D9" s="340">
        <v>615.27</v>
      </c>
      <c r="E9" s="341">
        <v>44.29</v>
      </c>
      <c r="F9" s="340">
        <v>359.78</v>
      </c>
      <c r="G9" s="341">
        <v>29.84</v>
      </c>
      <c r="H9" s="340">
        <v>358.68</v>
      </c>
      <c r="I9" s="341">
        <v>29.75</v>
      </c>
      <c r="J9" s="340">
        <v>378.012</v>
      </c>
      <c r="K9" s="341">
        <v>31.36</v>
      </c>
      <c r="L9" s="340">
        <v>735.06500000000005</v>
      </c>
      <c r="M9" s="341">
        <v>60.97</v>
      </c>
    </row>
    <row r="10" spans="1:17" ht="15.75" thickBot="1">
      <c r="A10" s="333" t="s">
        <v>419</v>
      </c>
      <c r="B10" s="339">
        <v>100.5</v>
      </c>
      <c r="C10" s="339">
        <v>6.81</v>
      </c>
      <c r="D10" s="340">
        <v>152.74</v>
      </c>
      <c r="E10" s="341">
        <v>10.99</v>
      </c>
      <c r="F10" s="340">
        <v>436.15</v>
      </c>
      <c r="G10" s="341">
        <v>36.18</v>
      </c>
      <c r="H10" s="340">
        <v>423.37</v>
      </c>
      <c r="I10" s="341">
        <v>35.119999999999997</v>
      </c>
      <c r="J10" s="340">
        <v>393.26100000000002</v>
      </c>
      <c r="K10" s="341">
        <v>32.619999999999997</v>
      </c>
      <c r="L10" s="340">
        <v>51.831000000000003</v>
      </c>
      <c r="M10" s="341">
        <v>4.3</v>
      </c>
    </row>
    <row r="11" spans="1:17" ht="15.75" thickBot="1">
      <c r="A11" s="334" t="s">
        <v>25</v>
      </c>
      <c r="B11" s="339">
        <v>1476.4</v>
      </c>
      <c r="C11" s="339">
        <v>100</v>
      </c>
      <c r="D11" s="340">
        <f>SUM(D7:D10)</f>
        <v>1389.27</v>
      </c>
      <c r="E11" s="341">
        <v>100</v>
      </c>
      <c r="F11" s="340">
        <v>1205.5730000000001</v>
      </c>
      <c r="G11" s="341">
        <v>100</v>
      </c>
      <c r="H11" s="340">
        <v>1205.5730000000001</v>
      </c>
      <c r="I11" s="341">
        <v>100</v>
      </c>
      <c r="J11" s="340">
        <v>1205.5730000000001</v>
      </c>
      <c r="K11" s="341">
        <v>100</v>
      </c>
      <c r="L11" s="340">
        <v>1205.5730000000001</v>
      </c>
      <c r="M11" s="341">
        <v>100</v>
      </c>
    </row>
    <row r="15" spans="1:17">
      <c r="K15" s="113"/>
      <c r="M15" s="113"/>
      <c r="N15" s="336"/>
      <c r="O15" s="336"/>
      <c r="P15" s="336"/>
      <c r="Q15" s="336"/>
    </row>
    <row r="16" spans="1:17">
      <c r="K16" s="113"/>
      <c r="M16" s="113"/>
      <c r="N16" s="336"/>
      <c r="O16" s="337"/>
      <c r="P16" s="337"/>
      <c r="Q16" s="336"/>
    </row>
    <row r="17" spans="14:17" ht="15" customHeight="1">
      <c r="N17" s="335"/>
      <c r="O17" s="335"/>
      <c r="P17" s="335"/>
      <c r="Q17" s="335"/>
    </row>
    <row r="18" spans="14:17">
      <c r="N18" s="335"/>
      <c r="O18" s="335"/>
      <c r="P18" s="335"/>
      <c r="Q18" s="335"/>
    </row>
    <row r="19" spans="14:17">
      <c r="N19" s="335"/>
      <c r="O19" s="335"/>
      <c r="P19" s="335"/>
      <c r="Q19" s="335"/>
    </row>
    <row r="20" spans="14:17">
      <c r="N20" s="335"/>
      <c r="O20" s="335"/>
      <c r="P20" s="335"/>
      <c r="Q20" s="335"/>
    </row>
    <row r="21" spans="14:17">
      <c r="N21" s="335"/>
      <c r="O21" s="335"/>
      <c r="P21" s="335"/>
      <c r="Q21" s="335"/>
    </row>
    <row r="22" spans="14:17">
      <c r="N22" s="335"/>
      <c r="O22" s="335"/>
      <c r="P22" s="335"/>
      <c r="Q22" s="335"/>
    </row>
    <row r="72" spans="1:9" ht="15.75" thickBot="1"/>
    <row r="73" spans="1:9" ht="15.75" thickBot="1">
      <c r="A73" s="483" t="s">
        <v>413</v>
      </c>
      <c r="B73" s="486" t="s">
        <v>288</v>
      </c>
      <c r="C73" s="487"/>
      <c r="D73" s="487"/>
      <c r="E73" s="487"/>
      <c r="F73" s="487"/>
      <c r="G73" s="487"/>
      <c r="H73" s="487"/>
      <c r="I73" s="488"/>
    </row>
    <row r="74" spans="1:9" ht="15.75" thickBot="1">
      <c r="A74" s="484"/>
      <c r="B74" s="486">
        <v>2016</v>
      </c>
      <c r="C74" s="488"/>
      <c r="D74" s="436">
        <v>2017</v>
      </c>
      <c r="E74" s="438"/>
      <c r="F74" s="436">
        <v>2018</v>
      </c>
      <c r="G74" s="438"/>
      <c r="H74" s="436">
        <v>2019</v>
      </c>
      <c r="I74" s="438"/>
    </row>
    <row r="75" spans="1:9" ht="26.25" thickBot="1">
      <c r="A75" s="485"/>
      <c r="B75" s="28" t="s">
        <v>414</v>
      </c>
      <c r="C75" s="168" t="s">
        <v>415</v>
      </c>
      <c r="D75" s="28" t="s">
        <v>414</v>
      </c>
      <c r="E75" s="28" t="s">
        <v>415</v>
      </c>
      <c r="F75" s="28" t="s">
        <v>414</v>
      </c>
      <c r="G75" s="28" t="s">
        <v>415</v>
      </c>
      <c r="H75" s="28" t="s">
        <v>414</v>
      </c>
      <c r="I75" s="28" t="s">
        <v>415</v>
      </c>
    </row>
    <row r="76" spans="1:9" ht="15.75" thickBot="1">
      <c r="A76" s="169" t="s">
        <v>416</v>
      </c>
      <c r="B76" s="170">
        <v>730.34</v>
      </c>
      <c r="C76" s="170">
        <v>49.47</v>
      </c>
      <c r="D76" s="171">
        <v>603.12</v>
      </c>
      <c r="E76" s="171">
        <v>43.41</v>
      </c>
      <c r="F76" s="171">
        <v>371.83</v>
      </c>
      <c r="G76" s="171">
        <v>30.84</v>
      </c>
      <c r="H76" s="171">
        <v>391.98</v>
      </c>
      <c r="I76" s="171">
        <v>32.51</v>
      </c>
    </row>
    <row r="77" spans="1:9" ht="15.75" thickBot="1">
      <c r="A77" s="169" t="s">
        <v>417</v>
      </c>
      <c r="B77" s="170">
        <v>625.26</v>
      </c>
      <c r="C77" s="170">
        <v>42.35</v>
      </c>
      <c r="D77" s="171">
        <v>615.27</v>
      </c>
      <c r="E77" s="171">
        <v>44.29</v>
      </c>
      <c r="F77" s="171">
        <v>359.78</v>
      </c>
      <c r="G77" s="171">
        <v>29.84</v>
      </c>
      <c r="H77" s="171">
        <v>358.68</v>
      </c>
      <c r="I77" s="171">
        <v>29.75</v>
      </c>
    </row>
    <row r="78" spans="1:9" ht="15.75" thickBot="1">
      <c r="A78" s="169" t="s">
        <v>418</v>
      </c>
      <c r="B78" s="170">
        <v>20.3</v>
      </c>
      <c r="C78" s="170">
        <v>1.37</v>
      </c>
      <c r="D78" s="171">
        <v>18.14</v>
      </c>
      <c r="E78" s="171">
        <v>1.31</v>
      </c>
      <c r="F78" s="171">
        <v>37.81</v>
      </c>
      <c r="G78" s="171">
        <v>3.14</v>
      </c>
      <c r="H78" s="171">
        <v>31.44</v>
      </c>
      <c r="I78" s="171">
        <v>2.61</v>
      </c>
    </row>
    <row r="79" spans="1:9" ht="15.75" thickBot="1">
      <c r="A79" s="169" t="s">
        <v>419</v>
      </c>
      <c r="B79" s="170">
        <v>100.5</v>
      </c>
      <c r="C79" s="170">
        <v>6.81</v>
      </c>
      <c r="D79" s="171">
        <v>152.74</v>
      </c>
      <c r="E79" s="171">
        <v>10.99</v>
      </c>
      <c r="F79" s="171">
        <v>436.15</v>
      </c>
      <c r="G79" s="171">
        <v>36.18</v>
      </c>
      <c r="H79" s="171">
        <v>423.37</v>
      </c>
      <c r="I79" s="171">
        <v>35.119999999999997</v>
      </c>
    </row>
    <row r="80" spans="1:9" ht="15.75" thickBot="1">
      <c r="A80" s="172" t="s">
        <v>25</v>
      </c>
      <c r="B80" s="170">
        <v>1476.4</v>
      </c>
      <c r="C80" s="170">
        <v>100</v>
      </c>
      <c r="D80" s="171">
        <v>1389.26</v>
      </c>
      <c r="E80" s="171">
        <v>100</v>
      </c>
      <c r="F80" s="171">
        <v>1205.57</v>
      </c>
      <c r="G80" s="171">
        <v>100</v>
      </c>
      <c r="H80" s="171">
        <v>1205.57</v>
      </c>
      <c r="I80" s="171">
        <v>100</v>
      </c>
    </row>
  </sheetData>
  <mergeCells count="14">
    <mergeCell ref="A4:A6"/>
    <mergeCell ref="A73:A75"/>
    <mergeCell ref="B73:I73"/>
    <mergeCell ref="B74:C74"/>
    <mergeCell ref="D74:E74"/>
    <mergeCell ref="F74:G74"/>
    <mergeCell ref="H74:I74"/>
    <mergeCell ref="B4:M4"/>
    <mergeCell ref="B5:C5"/>
    <mergeCell ref="D5:E5"/>
    <mergeCell ref="F5:G5"/>
    <mergeCell ref="H5:I5"/>
    <mergeCell ref="L5:M5"/>
    <mergeCell ref="J5:K5"/>
  </mergeCells>
  <hyperlinks>
    <hyperlink ref="O2" location="Rekap!A1" display="← Kembali ke Rekap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97"/>
  <sheetViews>
    <sheetView workbookViewId="0">
      <selection activeCell="A4" sqref="A4:H11"/>
    </sheetView>
  </sheetViews>
  <sheetFormatPr defaultRowHeight="15"/>
  <cols>
    <col min="1" max="1" width="4.28515625" customWidth="1"/>
    <col min="2" max="2" width="26.42578125" customWidth="1"/>
    <col min="3" max="3" width="0" hidden="1" customWidth="1"/>
    <col min="7" max="7" width="8.7109375" style="112"/>
  </cols>
  <sheetData>
    <row r="2" spans="1:11">
      <c r="K2" s="167" t="s">
        <v>411</v>
      </c>
    </row>
    <row r="3" spans="1:11" ht="15.75" thickBot="1"/>
    <row r="4" spans="1:11" ht="15.75" thickBot="1">
      <c r="A4" s="495" t="s">
        <v>54</v>
      </c>
      <c r="B4" s="497" t="s">
        <v>421</v>
      </c>
      <c r="C4" s="467" t="s">
        <v>288</v>
      </c>
      <c r="D4" s="468"/>
      <c r="E4" s="468"/>
      <c r="F4" s="468"/>
      <c r="G4" s="468"/>
      <c r="H4" s="469"/>
    </row>
    <row r="5" spans="1:11" ht="15.75" thickBot="1">
      <c r="A5" s="496"/>
      <c r="B5" s="498"/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  <c r="H5" s="91">
        <v>2021</v>
      </c>
    </row>
    <row r="6" spans="1:11" ht="15.75" thickBot="1">
      <c r="A6" s="92">
        <v>1</v>
      </c>
      <c r="B6" s="93" t="s">
        <v>904</v>
      </c>
      <c r="C6" s="120">
        <v>142920</v>
      </c>
      <c r="D6" s="120">
        <v>142920</v>
      </c>
      <c r="E6" s="120">
        <v>1303</v>
      </c>
      <c r="F6" s="120">
        <v>19134</v>
      </c>
      <c r="G6" s="120">
        <v>13769</v>
      </c>
      <c r="H6" s="120">
        <v>6912</v>
      </c>
    </row>
    <row r="7" spans="1:11" ht="15.75" thickBot="1">
      <c r="A7" s="92">
        <v>2</v>
      </c>
      <c r="B7" s="93" t="s">
        <v>905</v>
      </c>
      <c r="C7" s="120">
        <v>212945</v>
      </c>
      <c r="D7" s="120">
        <v>212945</v>
      </c>
      <c r="E7" s="120">
        <v>4615</v>
      </c>
      <c r="F7" s="120">
        <v>9190</v>
      </c>
      <c r="G7" s="120">
        <v>746</v>
      </c>
      <c r="H7" s="120">
        <v>7010</v>
      </c>
    </row>
    <row r="8" spans="1:11" ht="15.75" thickBot="1">
      <c r="A8" s="92">
        <v>3</v>
      </c>
      <c r="B8" s="93" t="s">
        <v>906</v>
      </c>
      <c r="C8" s="89">
        <v>14</v>
      </c>
      <c r="D8" s="89">
        <v>18</v>
      </c>
      <c r="E8" s="380" t="s">
        <v>290</v>
      </c>
      <c r="F8" s="89">
        <v>3</v>
      </c>
      <c r="G8" s="380" t="s">
        <v>290</v>
      </c>
      <c r="H8" s="380" t="s">
        <v>290</v>
      </c>
    </row>
    <row r="9" spans="1:11" ht="15.75" thickBot="1">
      <c r="A9" s="92">
        <v>4</v>
      </c>
      <c r="B9" s="93" t="s">
        <v>907</v>
      </c>
      <c r="C9" s="89">
        <v>241</v>
      </c>
      <c r="D9" s="89">
        <v>245</v>
      </c>
      <c r="E9" s="380" t="s">
        <v>290</v>
      </c>
      <c r="F9" s="89">
        <v>7</v>
      </c>
      <c r="G9" s="89">
        <v>10</v>
      </c>
      <c r="H9" s="89">
        <v>15</v>
      </c>
    </row>
    <row r="10" spans="1:11" ht="15.75" thickBot="1">
      <c r="A10" s="92">
        <v>5</v>
      </c>
      <c r="B10" s="93" t="s">
        <v>908</v>
      </c>
      <c r="C10" s="89">
        <v>161</v>
      </c>
      <c r="D10" s="89">
        <v>161</v>
      </c>
      <c r="E10" s="89">
        <v>1</v>
      </c>
      <c r="F10" s="89">
        <v>6</v>
      </c>
      <c r="G10" s="380" t="s">
        <v>290</v>
      </c>
      <c r="H10" s="89">
        <v>5</v>
      </c>
    </row>
    <row r="11" spans="1:11" ht="15.75" thickBot="1">
      <c r="A11" s="92">
        <v>6</v>
      </c>
      <c r="B11" s="93" t="s">
        <v>909</v>
      </c>
      <c r="C11" s="120">
        <v>26225</v>
      </c>
      <c r="D11" s="120">
        <v>27936</v>
      </c>
      <c r="E11" s="120">
        <v>5918</v>
      </c>
      <c r="F11" s="120">
        <v>28324</v>
      </c>
      <c r="G11" s="381" t="s">
        <v>290</v>
      </c>
      <c r="H11" s="381" t="s">
        <v>290</v>
      </c>
    </row>
    <row r="89" spans="1:5" ht="15.75" thickBot="1"/>
    <row r="90" spans="1:5" ht="15.75" thickBot="1">
      <c r="A90" s="491" t="s">
        <v>54</v>
      </c>
      <c r="B90" s="493" t="s">
        <v>421</v>
      </c>
      <c r="C90" s="467" t="s">
        <v>288</v>
      </c>
      <c r="D90" s="468"/>
      <c r="E90" s="469"/>
    </row>
    <row r="91" spans="1:5" ht="15.75" thickBot="1">
      <c r="A91" s="492"/>
      <c r="B91" s="494"/>
      <c r="C91" s="91">
        <v>2017</v>
      </c>
      <c r="D91" s="91">
        <v>2018</v>
      </c>
      <c r="E91" s="91">
        <v>2019</v>
      </c>
    </row>
    <row r="92" spans="1:5" ht="15.75" thickBot="1">
      <c r="A92" s="92">
        <v>1</v>
      </c>
      <c r="B92" s="93" t="s">
        <v>422</v>
      </c>
      <c r="C92" s="173">
        <v>142920</v>
      </c>
      <c r="D92" s="89" t="s">
        <v>423</v>
      </c>
      <c r="E92" s="89" t="s">
        <v>424</v>
      </c>
    </row>
    <row r="93" spans="1:5" ht="15.75" thickBot="1">
      <c r="A93" s="92">
        <v>2</v>
      </c>
      <c r="B93" s="93" t="s">
        <v>425</v>
      </c>
      <c r="C93" s="174">
        <v>212.94499999999999</v>
      </c>
      <c r="D93" s="89" t="s">
        <v>426</v>
      </c>
      <c r="E93" s="89" t="s">
        <v>427</v>
      </c>
    </row>
    <row r="94" spans="1:5" ht="15.75" thickBot="1">
      <c r="A94" s="92">
        <v>3</v>
      </c>
      <c r="B94" s="93" t="s">
        <v>428</v>
      </c>
      <c r="C94" s="174">
        <v>18</v>
      </c>
      <c r="D94" s="89" t="s">
        <v>429</v>
      </c>
      <c r="E94" s="89" t="s">
        <v>430</v>
      </c>
    </row>
    <row r="95" spans="1:5" ht="15.75" thickBot="1">
      <c r="A95" s="92">
        <v>4</v>
      </c>
      <c r="B95" s="93" t="s">
        <v>431</v>
      </c>
      <c r="C95" s="174">
        <v>245</v>
      </c>
      <c r="D95" s="89" t="s">
        <v>429</v>
      </c>
      <c r="E95" s="89" t="s">
        <v>432</v>
      </c>
    </row>
    <row r="96" spans="1:5" ht="15.75" thickBot="1">
      <c r="A96" s="92">
        <v>5</v>
      </c>
      <c r="B96" s="93" t="s">
        <v>433</v>
      </c>
      <c r="C96" s="174">
        <v>161</v>
      </c>
      <c r="D96" s="89" t="s">
        <v>434</v>
      </c>
      <c r="E96" s="89" t="s">
        <v>435</v>
      </c>
    </row>
    <row r="97" spans="1:5" ht="15.75" thickBot="1">
      <c r="A97" s="92">
        <v>6</v>
      </c>
      <c r="B97" s="93" t="s">
        <v>436</v>
      </c>
      <c r="C97" s="174">
        <v>27.936</v>
      </c>
      <c r="D97" s="89" t="s">
        <v>437</v>
      </c>
      <c r="E97" s="89" t="s">
        <v>438</v>
      </c>
    </row>
  </sheetData>
  <mergeCells count="6">
    <mergeCell ref="A90:A91"/>
    <mergeCell ref="B90:B91"/>
    <mergeCell ref="C90:E90"/>
    <mergeCell ref="A4:A5"/>
    <mergeCell ref="B4:B5"/>
    <mergeCell ref="C4:H4"/>
  </mergeCells>
  <hyperlinks>
    <hyperlink ref="K2" location="Rekap!A1" display="← Kembali ke Rekap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35"/>
  <sheetViews>
    <sheetView workbookViewId="0">
      <selection activeCell="M2" sqref="M2"/>
    </sheetView>
  </sheetViews>
  <sheetFormatPr defaultRowHeight="15"/>
  <cols>
    <col min="1" max="1" width="4.5703125" customWidth="1"/>
    <col min="2" max="2" width="34.140625" customWidth="1"/>
    <col min="3" max="3" width="0" hidden="1" customWidth="1"/>
    <col min="8" max="9" width="8.7109375" style="112"/>
  </cols>
  <sheetData>
    <row r="2" spans="1:13" ht="15.75" thickBot="1">
      <c r="M2" s="167" t="s">
        <v>411</v>
      </c>
    </row>
    <row r="3" spans="1:13" ht="15.75" thickBot="1">
      <c r="A3" s="82" t="s">
        <v>54</v>
      </c>
      <c r="B3" s="125" t="s">
        <v>292</v>
      </c>
      <c r="C3" s="125">
        <v>2015</v>
      </c>
      <c r="D3" s="125">
        <v>2016</v>
      </c>
      <c r="E3" s="125">
        <v>2017</v>
      </c>
      <c r="F3" s="125">
        <v>2018</v>
      </c>
      <c r="G3" s="125">
        <v>2019</v>
      </c>
      <c r="H3" s="125">
        <v>2020</v>
      </c>
      <c r="I3" s="125">
        <v>2021</v>
      </c>
    </row>
    <row r="4" spans="1:13" ht="25.5">
      <c r="A4" s="175">
        <v>1</v>
      </c>
      <c r="B4" s="176" t="s">
        <v>441</v>
      </c>
      <c r="C4" s="177"/>
      <c r="D4" s="177"/>
      <c r="E4" s="177"/>
      <c r="F4" s="177"/>
      <c r="G4" s="177"/>
      <c r="H4" s="177"/>
      <c r="I4" s="177"/>
    </row>
    <row r="5" spans="1:13" s="112" customFormat="1">
      <c r="A5" s="175"/>
      <c r="B5" s="176" t="s">
        <v>896</v>
      </c>
      <c r="C5" s="177">
        <v>10649</v>
      </c>
      <c r="D5" s="177">
        <v>11250</v>
      </c>
      <c r="E5" s="177">
        <v>13105</v>
      </c>
      <c r="F5" s="177">
        <v>15101</v>
      </c>
      <c r="G5" s="177">
        <v>18263</v>
      </c>
      <c r="H5" s="177">
        <v>18958</v>
      </c>
      <c r="I5" s="177">
        <v>19244</v>
      </c>
    </row>
    <row r="6" spans="1:13" s="112" customFormat="1">
      <c r="A6" s="175"/>
      <c r="B6" s="176" t="s">
        <v>897</v>
      </c>
      <c r="C6" s="177">
        <v>2213</v>
      </c>
      <c r="D6" s="177">
        <v>2585</v>
      </c>
      <c r="E6" s="177">
        <v>2831</v>
      </c>
      <c r="F6" s="177">
        <v>2970</v>
      </c>
      <c r="G6" s="177">
        <v>1427</v>
      </c>
      <c r="H6" s="177">
        <v>1471</v>
      </c>
      <c r="I6" s="177">
        <v>1556</v>
      </c>
    </row>
    <row r="7" spans="1:13">
      <c r="A7" s="175">
        <v>2</v>
      </c>
      <c r="B7" s="176" t="s">
        <v>442</v>
      </c>
      <c r="C7" s="178">
        <v>86430</v>
      </c>
      <c r="D7" s="178">
        <v>86561</v>
      </c>
      <c r="E7" s="178">
        <v>86782</v>
      </c>
      <c r="F7" s="178">
        <v>95304</v>
      </c>
      <c r="G7" s="179" t="s">
        <v>443</v>
      </c>
      <c r="H7" s="179" t="s">
        <v>443</v>
      </c>
      <c r="I7" s="179" t="s">
        <v>443</v>
      </c>
    </row>
    <row r="8" spans="1:13" ht="26.25" thickBot="1">
      <c r="A8" s="84">
        <v>3</v>
      </c>
      <c r="B8" s="85" t="s">
        <v>898</v>
      </c>
      <c r="C8" s="86">
        <v>12.32</v>
      </c>
      <c r="D8" s="320">
        <v>13</v>
      </c>
      <c r="E8" s="86">
        <v>15.1</v>
      </c>
      <c r="F8" s="86">
        <v>15.85</v>
      </c>
      <c r="G8" s="86">
        <v>19.16</v>
      </c>
      <c r="H8" s="86">
        <v>19.89</v>
      </c>
      <c r="I8" s="86">
        <v>20.190000000000001</v>
      </c>
    </row>
    <row r="31" spans="1:9" ht="15.75" thickBot="1"/>
    <row r="32" spans="1:9" ht="15.75" thickBot="1">
      <c r="A32" s="82" t="s">
        <v>54</v>
      </c>
      <c r="B32" s="125" t="s">
        <v>292</v>
      </c>
      <c r="C32" s="125">
        <v>2015</v>
      </c>
      <c r="D32" s="125">
        <v>2016</v>
      </c>
      <c r="E32" s="125">
        <v>2017</v>
      </c>
      <c r="F32" s="125">
        <v>2018</v>
      </c>
      <c r="G32" s="125">
        <v>2019</v>
      </c>
      <c r="H32" s="125">
        <v>2018</v>
      </c>
      <c r="I32" s="125">
        <v>2019</v>
      </c>
    </row>
    <row r="33" spans="1:9" ht="25.5">
      <c r="A33" s="175">
        <v>1</v>
      </c>
      <c r="B33" s="176" t="s">
        <v>441</v>
      </c>
      <c r="C33" s="177">
        <v>9625</v>
      </c>
      <c r="D33" s="177">
        <v>12930</v>
      </c>
      <c r="E33" s="177">
        <v>15936</v>
      </c>
      <c r="F33" s="177">
        <v>18065</v>
      </c>
      <c r="G33" s="177">
        <v>18590</v>
      </c>
      <c r="H33" s="177">
        <v>18065</v>
      </c>
      <c r="I33" s="177">
        <v>18590</v>
      </c>
    </row>
    <row r="34" spans="1:9">
      <c r="A34" s="175">
        <v>2</v>
      </c>
      <c r="B34" s="176" t="s">
        <v>442</v>
      </c>
      <c r="C34" s="178">
        <v>86430</v>
      </c>
      <c r="D34" s="178">
        <v>86561</v>
      </c>
      <c r="E34" s="178">
        <v>86782</v>
      </c>
      <c r="F34" s="178">
        <v>95304</v>
      </c>
      <c r="G34" s="179" t="s">
        <v>443</v>
      </c>
      <c r="H34" s="178">
        <v>95304</v>
      </c>
      <c r="I34" s="179" t="s">
        <v>443</v>
      </c>
    </row>
    <row r="35" spans="1:9" ht="26.25" thickBot="1">
      <c r="A35" s="84">
        <v>3</v>
      </c>
      <c r="B35" s="85" t="s">
        <v>444</v>
      </c>
      <c r="C35" s="86">
        <v>11.14</v>
      </c>
      <c r="D35" s="86">
        <v>14.93</v>
      </c>
      <c r="E35" s="86">
        <v>18.36</v>
      </c>
      <c r="F35" s="86">
        <v>59.59</v>
      </c>
      <c r="G35" s="86" t="s">
        <v>445</v>
      </c>
      <c r="H35" s="86">
        <v>59.59</v>
      </c>
      <c r="I35" s="86" t="s">
        <v>445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57"/>
  <sheetViews>
    <sheetView workbookViewId="0">
      <selection activeCell="M2" sqref="M2"/>
    </sheetView>
  </sheetViews>
  <sheetFormatPr defaultRowHeight="15"/>
  <cols>
    <col min="1" max="1" width="4.42578125" customWidth="1"/>
    <col min="2" max="2" width="22.855468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5" t="s">
        <v>54</v>
      </c>
      <c r="B4" s="465" t="s">
        <v>292</v>
      </c>
      <c r="C4" s="499" t="s">
        <v>288</v>
      </c>
      <c r="D4" s="500"/>
      <c r="E4" s="500"/>
      <c r="F4" s="500"/>
      <c r="G4" s="500"/>
      <c r="H4" s="501"/>
    </row>
    <row r="5" spans="1:13" ht="15.75" thickBot="1">
      <c r="A5" s="466"/>
      <c r="B5" s="466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15.75" thickBot="1">
      <c r="A6" s="118">
        <v>1</v>
      </c>
      <c r="B6" s="165" t="s">
        <v>447</v>
      </c>
      <c r="C6" s="180">
        <v>51360</v>
      </c>
      <c r="D6" s="180">
        <v>53876</v>
      </c>
      <c r="E6" s="180">
        <v>56392</v>
      </c>
      <c r="F6" s="180">
        <v>58908</v>
      </c>
      <c r="G6" s="180">
        <v>63782</v>
      </c>
      <c r="H6" s="180">
        <v>40815</v>
      </c>
    </row>
    <row r="7" spans="1:13" ht="15.75" thickBot="1">
      <c r="A7" s="118">
        <v>2</v>
      </c>
      <c r="B7" s="165" t="s">
        <v>448</v>
      </c>
      <c r="C7" s="180">
        <v>83160</v>
      </c>
      <c r="D7" s="180">
        <v>84955</v>
      </c>
      <c r="E7" s="180">
        <v>86750</v>
      </c>
      <c r="F7" s="180">
        <v>87278</v>
      </c>
      <c r="G7" s="180">
        <v>95890</v>
      </c>
      <c r="H7" s="180">
        <v>84995</v>
      </c>
    </row>
    <row r="8" spans="1:13" ht="15.75" thickBot="1">
      <c r="A8" s="118">
        <v>3</v>
      </c>
      <c r="B8" s="165" t="s">
        <v>449</v>
      </c>
      <c r="C8" s="181">
        <v>61.76</v>
      </c>
      <c r="D8" s="181">
        <v>63.42</v>
      </c>
      <c r="E8" s="181" t="s">
        <v>450</v>
      </c>
      <c r="F8" s="181">
        <v>64.489999999999995</v>
      </c>
      <c r="G8" s="181">
        <v>66.52</v>
      </c>
      <c r="H8" s="425">
        <f>H6/H7*100</f>
        <v>48.02047179245838</v>
      </c>
    </row>
    <row r="52" spans="1:8" ht="15.75" thickBot="1"/>
    <row r="53" spans="1:8" ht="15.75" thickBot="1">
      <c r="A53" s="465" t="s">
        <v>54</v>
      </c>
      <c r="B53" s="465" t="s">
        <v>292</v>
      </c>
      <c r="C53" s="499" t="s">
        <v>288</v>
      </c>
      <c r="D53" s="500"/>
      <c r="E53" s="500"/>
      <c r="F53" s="500"/>
      <c r="G53" s="500"/>
      <c r="H53" s="501"/>
    </row>
    <row r="54" spans="1:8" ht="15.75" thickBot="1">
      <c r="A54" s="466"/>
      <c r="B54" s="466"/>
      <c r="C54" s="90">
        <v>2015</v>
      </c>
      <c r="D54" s="90">
        <v>2016</v>
      </c>
      <c r="E54" s="90">
        <v>2017</v>
      </c>
      <c r="F54" s="90">
        <v>2018</v>
      </c>
      <c r="G54" s="90">
        <v>2019</v>
      </c>
      <c r="H54" s="90">
        <v>2019</v>
      </c>
    </row>
    <row r="55" spans="1:8" ht="15.75" thickBot="1">
      <c r="A55" s="118">
        <v>1</v>
      </c>
      <c r="B55" s="165" t="s">
        <v>447</v>
      </c>
      <c r="C55" s="180">
        <v>51360</v>
      </c>
      <c r="D55" s="180">
        <v>53876</v>
      </c>
      <c r="E55" s="180">
        <v>56392</v>
      </c>
      <c r="F55" s="180">
        <v>58908</v>
      </c>
      <c r="G55" s="180">
        <v>63782</v>
      </c>
      <c r="H55" s="180">
        <v>63782</v>
      </c>
    </row>
    <row r="56" spans="1:8" ht="15.75" thickBot="1">
      <c r="A56" s="118">
        <v>2</v>
      </c>
      <c r="B56" s="165" t="s">
        <v>448</v>
      </c>
      <c r="C56" s="180">
        <v>83160</v>
      </c>
      <c r="D56" s="180">
        <v>84955</v>
      </c>
      <c r="E56" s="180">
        <v>86750</v>
      </c>
      <c r="F56" s="180">
        <v>87278</v>
      </c>
      <c r="G56" s="180">
        <v>90340</v>
      </c>
      <c r="H56" s="180">
        <v>90340</v>
      </c>
    </row>
    <row r="57" spans="1:8" ht="15.75" thickBot="1">
      <c r="A57" s="118">
        <v>3</v>
      </c>
      <c r="B57" s="165" t="s">
        <v>449</v>
      </c>
      <c r="C57" s="181">
        <v>61.76</v>
      </c>
      <c r="D57" s="181">
        <v>63.42</v>
      </c>
      <c r="E57" s="181" t="s">
        <v>450</v>
      </c>
      <c r="F57" s="181">
        <v>64.489999999999995</v>
      </c>
      <c r="G57" s="181">
        <v>70.599999999999994</v>
      </c>
      <c r="H57" s="181">
        <v>70.599999999999994</v>
      </c>
    </row>
  </sheetData>
  <mergeCells count="6">
    <mergeCell ref="A53:A54"/>
    <mergeCell ref="B53:B54"/>
    <mergeCell ref="C53:H53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69"/>
  <sheetViews>
    <sheetView workbookViewId="0">
      <selection activeCell="M2" sqref="M2"/>
    </sheetView>
  </sheetViews>
  <sheetFormatPr defaultRowHeight="15"/>
  <cols>
    <col min="1" max="1" width="3.85546875" customWidth="1"/>
    <col min="2" max="2" width="26.4257812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3" t="s">
        <v>54</v>
      </c>
      <c r="B4" s="465" t="s">
        <v>292</v>
      </c>
      <c r="C4" s="499" t="s">
        <v>288</v>
      </c>
      <c r="D4" s="500"/>
      <c r="E4" s="500"/>
      <c r="F4" s="500"/>
      <c r="G4" s="500"/>
      <c r="H4" s="501"/>
    </row>
    <row r="5" spans="1:13" ht="15.75" thickBot="1">
      <c r="A5" s="464"/>
      <c r="B5" s="466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15.75" thickBot="1">
      <c r="A6" s="92">
        <v>1</v>
      </c>
      <c r="B6" s="93" t="s">
        <v>452</v>
      </c>
      <c r="C6" s="96">
        <v>309.52</v>
      </c>
      <c r="D6" s="96">
        <v>309.52</v>
      </c>
      <c r="E6" s="96">
        <v>309.52</v>
      </c>
      <c r="F6" s="96">
        <v>309.52</v>
      </c>
      <c r="G6" s="96">
        <v>309.52</v>
      </c>
      <c r="H6" s="96">
        <v>309.52</v>
      </c>
    </row>
    <row r="7" spans="1:13" ht="15.75" thickBot="1">
      <c r="A7" s="92">
        <v>2</v>
      </c>
      <c r="B7" s="93" t="s">
        <v>453</v>
      </c>
      <c r="C7" s="96">
        <v>622.72</v>
      </c>
      <c r="D7" s="96">
        <v>622.72</v>
      </c>
      <c r="E7" s="96">
        <v>622.72</v>
      </c>
      <c r="F7" s="96">
        <v>622.72</v>
      </c>
      <c r="G7" s="96">
        <v>622.72</v>
      </c>
      <c r="H7" s="96">
        <v>622.72</v>
      </c>
    </row>
    <row r="8" spans="1:13" ht="15.75" thickBot="1">
      <c r="A8" s="92"/>
      <c r="B8" s="93" t="s">
        <v>454</v>
      </c>
      <c r="C8" s="96">
        <v>49.7</v>
      </c>
      <c r="D8" s="96">
        <v>49.7</v>
      </c>
      <c r="E8" s="96">
        <v>49.7</v>
      </c>
      <c r="F8" s="96">
        <v>49.7</v>
      </c>
      <c r="G8" s="96">
        <v>49.7</v>
      </c>
      <c r="H8" s="96">
        <v>49.7</v>
      </c>
    </row>
    <row r="64" ht="15.75" thickBot="1"/>
    <row r="65" spans="1:8" ht="15.75" thickBot="1">
      <c r="A65" s="463" t="s">
        <v>54</v>
      </c>
      <c r="B65" s="465" t="s">
        <v>292</v>
      </c>
      <c r="C65" s="499" t="s">
        <v>288</v>
      </c>
      <c r="D65" s="500"/>
      <c r="E65" s="500"/>
      <c r="F65" s="500"/>
      <c r="G65" s="500"/>
      <c r="H65" s="501"/>
    </row>
    <row r="66" spans="1:8" ht="15.75" thickBot="1">
      <c r="A66" s="464"/>
      <c r="B66" s="466"/>
      <c r="C66" s="90">
        <v>2015</v>
      </c>
      <c r="D66" s="90">
        <v>2016</v>
      </c>
      <c r="E66" s="90">
        <v>2017</v>
      </c>
      <c r="F66" s="90">
        <v>2018</v>
      </c>
      <c r="G66" s="90">
        <v>2019</v>
      </c>
      <c r="H66" s="90">
        <v>2019</v>
      </c>
    </row>
    <row r="67" spans="1:8" ht="15.75" thickBot="1">
      <c r="A67" s="92">
        <v>1</v>
      </c>
      <c r="B67" s="93" t="s">
        <v>452</v>
      </c>
      <c r="C67" s="96" t="s">
        <v>290</v>
      </c>
      <c r="D67" s="96" t="s">
        <v>290</v>
      </c>
      <c r="E67" s="96" t="s">
        <v>290</v>
      </c>
      <c r="F67" s="96" t="s">
        <v>290</v>
      </c>
      <c r="G67" s="96">
        <v>309.52</v>
      </c>
      <c r="H67" s="96">
        <v>309.52</v>
      </c>
    </row>
    <row r="68" spans="1:8" ht="15.75" thickBot="1">
      <c r="A68" s="92">
        <v>2</v>
      </c>
      <c r="B68" s="93" t="s">
        <v>453</v>
      </c>
      <c r="C68" s="96" t="s">
        <v>290</v>
      </c>
      <c r="D68" s="96" t="s">
        <v>290</v>
      </c>
      <c r="E68" s="96" t="s">
        <v>290</v>
      </c>
      <c r="F68" s="96" t="s">
        <v>290</v>
      </c>
      <c r="G68" s="96">
        <v>622.72</v>
      </c>
      <c r="H68" s="96">
        <v>622.72</v>
      </c>
    </row>
    <row r="69" spans="1:8" ht="15.75" thickBot="1">
      <c r="A69" s="182"/>
      <c r="B69" s="93" t="s">
        <v>454</v>
      </c>
      <c r="C69" s="96" t="s">
        <v>290</v>
      </c>
      <c r="D69" s="96" t="s">
        <v>290</v>
      </c>
      <c r="E69" s="96" t="s">
        <v>290</v>
      </c>
      <c r="F69" s="96" t="s">
        <v>290</v>
      </c>
      <c r="G69" s="96">
        <v>0.5</v>
      </c>
      <c r="H69" s="96">
        <v>0.5</v>
      </c>
    </row>
  </sheetData>
  <mergeCells count="6">
    <mergeCell ref="A65:A66"/>
    <mergeCell ref="B65:B66"/>
    <mergeCell ref="C65:H65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R2" sqref="R2"/>
    </sheetView>
  </sheetViews>
  <sheetFormatPr defaultRowHeight="15"/>
  <cols>
    <col min="1" max="1" width="14.5703125" customWidth="1"/>
    <col min="2" max="3" width="0" hidden="1" customWidth="1"/>
    <col min="10" max="11" width="8.7109375" style="112"/>
    <col min="12" max="13" width="8.5703125" customWidth="1"/>
  </cols>
  <sheetData>
    <row r="1" spans="1:18" ht="15.75" thickBot="1"/>
    <row r="2" spans="1:18" ht="16.5" thickBot="1">
      <c r="A2" s="439" t="s">
        <v>110</v>
      </c>
      <c r="B2" s="442" t="s">
        <v>129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4"/>
      <c r="N2" s="29"/>
      <c r="R2" s="167" t="s">
        <v>411</v>
      </c>
    </row>
    <row r="3" spans="1:18" ht="16.5" thickBot="1">
      <c r="A3" s="440"/>
      <c r="B3" s="442">
        <v>2016</v>
      </c>
      <c r="C3" s="444"/>
      <c r="D3" s="442">
        <v>2017</v>
      </c>
      <c r="E3" s="444"/>
      <c r="F3" s="442">
        <v>2018</v>
      </c>
      <c r="G3" s="444"/>
      <c r="H3" s="442">
        <v>2019</v>
      </c>
      <c r="I3" s="444"/>
      <c r="J3" s="442">
        <v>2020</v>
      </c>
      <c r="K3" s="444"/>
      <c r="L3" s="442">
        <v>2021</v>
      </c>
      <c r="M3" s="444"/>
      <c r="N3" s="29"/>
    </row>
    <row r="4" spans="1:18" ht="16.5" thickBot="1">
      <c r="A4" s="441"/>
      <c r="B4" s="48" t="s">
        <v>112</v>
      </c>
      <c r="C4" s="48" t="s">
        <v>113</v>
      </c>
      <c r="D4" s="48" t="s">
        <v>112</v>
      </c>
      <c r="E4" s="48" t="s">
        <v>113</v>
      </c>
      <c r="F4" s="48" t="s">
        <v>112</v>
      </c>
      <c r="G4" s="48" t="s">
        <v>113</v>
      </c>
      <c r="H4" s="48" t="s">
        <v>112</v>
      </c>
      <c r="I4" s="48" t="s">
        <v>113</v>
      </c>
      <c r="J4" s="48" t="s">
        <v>112</v>
      </c>
      <c r="K4" s="48" t="s">
        <v>113</v>
      </c>
      <c r="L4" s="48" t="s">
        <v>112</v>
      </c>
      <c r="M4" s="48" t="s">
        <v>113</v>
      </c>
      <c r="N4" s="29"/>
    </row>
    <row r="5" spans="1:18" ht="16.5" thickBot="1">
      <c r="A5" s="49" t="s">
        <v>114</v>
      </c>
      <c r="B5" s="50">
        <v>94</v>
      </c>
      <c r="C5" s="50">
        <v>61</v>
      </c>
      <c r="D5" s="50">
        <v>97</v>
      </c>
      <c r="E5" s="50">
        <v>65</v>
      </c>
      <c r="F5" s="50">
        <v>96</v>
      </c>
      <c r="G5" s="50">
        <v>60</v>
      </c>
      <c r="H5" s="50">
        <v>85</v>
      </c>
      <c r="I5" s="50">
        <v>66</v>
      </c>
      <c r="J5" s="50">
        <v>96</v>
      </c>
      <c r="K5" s="50">
        <v>55</v>
      </c>
      <c r="L5" s="50">
        <v>99</v>
      </c>
      <c r="M5" s="50">
        <v>53</v>
      </c>
      <c r="N5" s="29"/>
    </row>
    <row r="6" spans="1:18" ht="16.5" thickBot="1">
      <c r="A6" s="49" t="s">
        <v>115</v>
      </c>
      <c r="B6" s="50">
        <v>96</v>
      </c>
      <c r="C6" s="50">
        <v>64</v>
      </c>
      <c r="D6" s="50">
        <v>96</v>
      </c>
      <c r="E6" s="50">
        <v>64</v>
      </c>
      <c r="F6" s="50">
        <v>97</v>
      </c>
      <c r="G6" s="50">
        <v>64</v>
      </c>
      <c r="H6" s="50">
        <v>84</v>
      </c>
      <c r="I6" s="50">
        <v>63</v>
      </c>
      <c r="J6" s="50">
        <v>97</v>
      </c>
      <c r="K6" s="50">
        <v>55</v>
      </c>
      <c r="L6" s="50">
        <v>99</v>
      </c>
      <c r="M6" s="50">
        <v>48</v>
      </c>
      <c r="N6" s="29"/>
    </row>
    <row r="7" spans="1:18" ht="16.5" thickBot="1">
      <c r="A7" s="49" t="s">
        <v>116</v>
      </c>
      <c r="B7" s="50">
        <v>97</v>
      </c>
      <c r="C7" s="50">
        <v>67</v>
      </c>
      <c r="D7" s="50">
        <v>97</v>
      </c>
      <c r="E7" s="50">
        <v>64</v>
      </c>
      <c r="F7" s="50">
        <v>97</v>
      </c>
      <c r="G7" s="50">
        <v>64</v>
      </c>
      <c r="H7" s="50">
        <v>84</v>
      </c>
      <c r="I7" s="50">
        <v>62</v>
      </c>
      <c r="J7" s="50">
        <v>96</v>
      </c>
      <c r="K7" s="50">
        <v>50</v>
      </c>
      <c r="L7" s="50">
        <v>99</v>
      </c>
      <c r="M7" s="50">
        <v>46</v>
      </c>
      <c r="N7" s="29"/>
    </row>
    <row r="8" spans="1:18" ht="16.5" thickBot="1">
      <c r="A8" s="49" t="s">
        <v>117</v>
      </c>
      <c r="B8" s="50">
        <v>97</v>
      </c>
      <c r="C8" s="50">
        <v>66</v>
      </c>
      <c r="D8" s="50">
        <v>97</v>
      </c>
      <c r="E8" s="50">
        <v>64</v>
      </c>
      <c r="F8" s="50">
        <v>95</v>
      </c>
      <c r="G8" s="50">
        <v>65</v>
      </c>
      <c r="H8" s="50">
        <v>86</v>
      </c>
      <c r="I8" s="50">
        <v>67</v>
      </c>
      <c r="J8" s="50">
        <v>97</v>
      </c>
      <c r="K8" s="50">
        <v>51</v>
      </c>
      <c r="L8" s="50">
        <v>99</v>
      </c>
      <c r="M8" s="50">
        <v>43</v>
      </c>
      <c r="N8" s="29"/>
    </row>
    <row r="9" spans="1:18" ht="16.5" thickBot="1">
      <c r="A9" s="49" t="s">
        <v>118</v>
      </c>
      <c r="B9" s="50">
        <v>97</v>
      </c>
      <c r="C9" s="50">
        <v>66</v>
      </c>
      <c r="D9" s="50">
        <v>97</v>
      </c>
      <c r="E9" s="50">
        <v>68</v>
      </c>
      <c r="F9" s="50">
        <v>98</v>
      </c>
      <c r="G9" s="50">
        <v>69</v>
      </c>
      <c r="H9" s="50">
        <v>83</v>
      </c>
      <c r="I9" s="50">
        <v>62</v>
      </c>
      <c r="J9" s="50">
        <v>98</v>
      </c>
      <c r="K9" s="50">
        <v>55</v>
      </c>
      <c r="L9" s="50">
        <v>98</v>
      </c>
      <c r="M9" s="50">
        <v>50</v>
      </c>
      <c r="N9" s="29"/>
    </row>
    <row r="10" spans="1:18" ht="16.5" thickBot="1">
      <c r="A10" s="49" t="s">
        <v>119</v>
      </c>
      <c r="B10" s="50">
        <v>97</v>
      </c>
      <c r="C10" s="50">
        <v>60</v>
      </c>
      <c r="D10" s="50">
        <v>97</v>
      </c>
      <c r="E10" s="50">
        <v>71</v>
      </c>
      <c r="F10" s="50">
        <v>98</v>
      </c>
      <c r="G10" s="50">
        <v>70</v>
      </c>
      <c r="H10" s="50">
        <v>86</v>
      </c>
      <c r="I10" s="50">
        <v>71</v>
      </c>
      <c r="J10" s="50">
        <v>99</v>
      </c>
      <c r="K10" s="50">
        <v>51</v>
      </c>
      <c r="L10" s="50">
        <v>98</v>
      </c>
      <c r="M10" s="50">
        <v>39</v>
      </c>
      <c r="N10" s="29"/>
    </row>
    <row r="11" spans="1:18" ht="16.5" thickBot="1">
      <c r="A11" s="49" t="s">
        <v>120</v>
      </c>
      <c r="B11" s="50">
        <v>96</v>
      </c>
      <c r="C11" s="50">
        <v>63</v>
      </c>
      <c r="D11" s="50">
        <v>97</v>
      </c>
      <c r="E11" s="50">
        <v>69</v>
      </c>
      <c r="F11" s="50">
        <v>97</v>
      </c>
      <c r="G11" s="50">
        <v>68</v>
      </c>
      <c r="H11" s="50">
        <v>81</v>
      </c>
      <c r="I11" s="50">
        <v>61</v>
      </c>
      <c r="J11" s="50">
        <v>98</v>
      </c>
      <c r="K11" s="50">
        <v>56</v>
      </c>
      <c r="L11" s="50">
        <v>98</v>
      </c>
      <c r="M11" s="50">
        <v>45</v>
      </c>
      <c r="N11" s="29"/>
    </row>
    <row r="12" spans="1:18" ht="16.5" thickBot="1">
      <c r="A12" s="49" t="s">
        <v>121</v>
      </c>
      <c r="B12" s="50">
        <v>96</v>
      </c>
      <c r="C12" s="50">
        <v>60</v>
      </c>
      <c r="D12" s="50">
        <v>96</v>
      </c>
      <c r="E12" s="50">
        <v>67</v>
      </c>
      <c r="F12" s="50">
        <v>97</v>
      </c>
      <c r="G12" s="50">
        <v>62</v>
      </c>
      <c r="H12" s="50">
        <v>77</v>
      </c>
      <c r="I12" s="50">
        <v>55</v>
      </c>
      <c r="J12" s="50">
        <v>98</v>
      </c>
      <c r="K12" s="50">
        <v>45</v>
      </c>
      <c r="L12" s="50">
        <v>99</v>
      </c>
      <c r="M12" s="50">
        <v>46</v>
      </c>
      <c r="N12" s="29"/>
    </row>
    <row r="13" spans="1:18" ht="16.5" thickBot="1">
      <c r="A13" s="49" t="s">
        <v>122</v>
      </c>
      <c r="B13" s="50">
        <v>96</v>
      </c>
      <c r="C13" s="50">
        <v>63</v>
      </c>
      <c r="D13" s="50">
        <v>96</v>
      </c>
      <c r="E13" s="50">
        <v>63</v>
      </c>
      <c r="F13" s="50">
        <v>96</v>
      </c>
      <c r="G13" s="50">
        <v>65</v>
      </c>
      <c r="H13" s="50">
        <v>75</v>
      </c>
      <c r="I13" s="50">
        <v>49</v>
      </c>
      <c r="J13" s="50">
        <v>98</v>
      </c>
      <c r="K13" s="50">
        <v>50</v>
      </c>
      <c r="L13" s="50">
        <v>98</v>
      </c>
      <c r="M13" s="50">
        <v>49</v>
      </c>
      <c r="N13" s="29"/>
    </row>
    <row r="14" spans="1:18" ht="16.5" thickBot="1">
      <c r="A14" s="49" t="s">
        <v>123</v>
      </c>
      <c r="B14" s="50">
        <v>96</v>
      </c>
      <c r="C14" s="50">
        <v>68</v>
      </c>
      <c r="D14" s="50">
        <v>97</v>
      </c>
      <c r="E14" s="50">
        <v>64</v>
      </c>
      <c r="F14" s="50">
        <v>95</v>
      </c>
      <c r="G14" s="50">
        <v>59</v>
      </c>
      <c r="H14" s="50">
        <v>78</v>
      </c>
      <c r="I14" s="50">
        <v>54</v>
      </c>
      <c r="J14" s="50">
        <v>98</v>
      </c>
      <c r="K14" s="50">
        <v>45</v>
      </c>
      <c r="L14" s="50">
        <v>99</v>
      </c>
      <c r="M14" s="50">
        <v>48</v>
      </c>
      <c r="N14" s="29"/>
    </row>
    <row r="15" spans="1:18" ht="16.5" thickBot="1">
      <c r="A15" s="49" t="s">
        <v>124</v>
      </c>
      <c r="B15" s="50">
        <v>96</v>
      </c>
      <c r="C15" s="50">
        <v>64</v>
      </c>
      <c r="D15" s="50">
        <v>96</v>
      </c>
      <c r="E15" s="50">
        <v>62</v>
      </c>
      <c r="F15" s="50">
        <v>95</v>
      </c>
      <c r="G15" s="50">
        <v>64</v>
      </c>
      <c r="H15" s="50">
        <v>80</v>
      </c>
      <c r="I15" s="50">
        <v>56</v>
      </c>
      <c r="J15" s="50">
        <v>99</v>
      </c>
      <c r="K15" s="50">
        <v>50</v>
      </c>
      <c r="L15" s="50">
        <v>98</v>
      </c>
      <c r="M15" s="50">
        <v>49</v>
      </c>
      <c r="N15" s="29"/>
    </row>
    <row r="16" spans="1:18" ht="16.5" thickBot="1">
      <c r="A16" s="49" t="s">
        <v>125</v>
      </c>
      <c r="B16" s="50">
        <v>95</v>
      </c>
      <c r="C16" s="50">
        <v>62</v>
      </c>
      <c r="D16" s="50">
        <v>95</v>
      </c>
      <c r="E16" s="50">
        <v>64</v>
      </c>
      <c r="F16" s="50">
        <v>93</v>
      </c>
      <c r="G16" s="50">
        <v>63</v>
      </c>
      <c r="H16" s="50">
        <v>82</v>
      </c>
      <c r="I16" s="50">
        <v>59</v>
      </c>
      <c r="J16" s="50">
        <v>99</v>
      </c>
      <c r="K16" s="50">
        <v>49</v>
      </c>
      <c r="L16" s="50">
        <v>99</v>
      </c>
      <c r="M16" s="50">
        <v>49</v>
      </c>
      <c r="N16" s="29"/>
    </row>
    <row r="17" spans="1:18" ht="29.25" thickBot="1">
      <c r="A17" s="51" t="s">
        <v>126</v>
      </c>
      <c r="B17" s="52">
        <v>96.1</v>
      </c>
      <c r="C17" s="52">
        <v>63.7</v>
      </c>
      <c r="D17" s="52">
        <v>96.5</v>
      </c>
      <c r="E17" s="52">
        <v>65.400000000000006</v>
      </c>
      <c r="F17" s="52">
        <v>96.2</v>
      </c>
      <c r="G17" s="52">
        <v>64.400000000000006</v>
      </c>
      <c r="H17" s="52">
        <v>81.8</v>
      </c>
      <c r="I17" s="52">
        <v>60.4</v>
      </c>
      <c r="J17" s="52">
        <v>97.8</v>
      </c>
      <c r="K17" s="52">
        <v>51</v>
      </c>
      <c r="L17" s="418">
        <f>SUM(L5:L16)/12</f>
        <v>98.583333333333329</v>
      </c>
      <c r="M17" s="418">
        <f>SUM(M5:M16)/12</f>
        <v>47.083333333333336</v>
      </c>
      <c r="N17" s="53"/>
    </row>
    <row r="18" spans="1:18" ht="14.45" customHeight="1">
      <c r="A18" s="54" t="s">
        <v>127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20" spans="1:18">
      <c r="N20">
        <v>2017</v>
      </c>
      <c r="O20">
        <v>2018</v>
      </c>
      <c r="P20" s="112">
        <v>2019</v>
      </c>
      <c r="Q20" s="112">
        <v>2020</v>
      </c>
      <c r="R20" s="112">
        <v>2021</v>
      </c>
    </row>
  </sheetData>
  <mergeCells count="8">
    <mergeCell ref="A2:A4"/>
    <mergeCell ref="B2:M2"/>
    <mergeCell ref="B3:C3"/>
    <mergeCell ref="D3:E3"/>
    <mergeCell ref="F3:G3"/>
    <mergeCell ref="H3:I3"/>
    <mergeCell ref="L3:M3"/>
    <mergeCell ref="J3:K3"/>
  </mergeCells>
  <hyperlinks>
    <hyperlink ref="R2" location="Rekap!A1" display="← Kembali ke Rekap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56"/>
  <sheetViews>
    <sheetView workbookViewId="0">
      <selection activeCell="M2" sqref="M2"/>
    </sheetView>
  </sheetViews>
  <sheetFormatPr defaultRowHeight="15"/>
  <cols>
    <col min="1" max="1" width="4.5703125" customWidth="1"/>
    <col min="2" max="2" width="22.140625" customWidth="1"/>
    <col min="3" max="3" width="0" hidden="1" customWidth="1"/>
    <col min="7" max="7" width="8.7109375" style="112"/>
  </cols>
  <sheetData>
    <row r="2" spans="1:13" ht="15.75" thickBot="1">
      <c r="M2" s="167" t="s">
        <v>411</v>
      </c>
    </row>
    <row r="3" spans="1:13" ht="15.75" thickBot="1">
      <c r="A3" s="82" t="s">
        <v>54</v>
      </c>
      <c r="B3" s="323" t="s">
        <v>292</v>
      </c>
      <c r="C3" s="323">
        <v>2016</v>
      </c>
      <c r="D3" s="323">
        <v>2017</v>
      </c>
      <c r="E3" s="323">
        <v>2018</v>
      </c>
      <c r="F3" s="323">
        <v>2019</v>
      </c>
      <c r="G3" s="397">
        <v>2020</v>
      </c>
      <c r="H3" s="323" t="s">
        <v>1033</v>
      </c>
    </row>
    <row r="4" spans="1:13" ht="15.75" thickBot="1">
      <c r="A4" s="327" t="s">
        <v>61</v>
      </c>
      <c r="B4" s="85" t="s">
        <v>456</v>
      </c>
      <c r="C4" s="86">
        <v>229</v>
      </c>
      <c r="D4" s="86">
        <v>341</v>
      </c>
      <c r="E4" s="86">
        <v>348</v>
      </c>
      <c r="F4" s="86">
        <v>264</v>
      </c>
      <c r="G4" s="86">
        <v>207</v>
      </c>
      <c r="H4" s="86">
        <v>3</v>
      </c>
    </row>
    <row r="5" spans="1:13" ht="15.75" thickBot="1">
      <c r="A5" s="327" t="s">
        <v>63</v>
      </c>
      <c r="B5" s="85" t="s">
        <v>457</v>
      </c>
      <c r="C5" s="86">
        <v>391</v>
      </c>
      <c r="D5" s="86">
        <v>410</v>
      </c>
      <c r="E5" s="86">
        <v>400</v>
      </c>
      <c r="F5" s="86">
        <v>300</v>
      </c>
      <c r="G5" s="86">
        <v>207</v>
      </c>
      <c r="H5" s="86">
        <v>16</v>
      </c>
    </row>
    <row r="6" spans="1:13" ht="26.25" thickBot="1">
      <c r="A6" s="327" t="s">
        <v>65</v>
      </c>
      <c r="B6" s="85" t="s">
        <v>458</v>
      </c>
      <c r="C6" s="86">
        <v>0.57999999999999996</v>
      </c>
      <c r="D6" s="86">
        <v>0.83</v>
      </c>
      <c r="E6" s="86">
        <v>0.87</v>
      </c>
      <c r="F6" s="86">
        <v>0.88</v>
      </c>
      <c r="G6" s="86">
        <v>1</v>
      </c>
      <c r="H6" s="320">
        <f>H4/H5</f>
        <v>0.1875</v>
      </c>
    </row>
    <row r="7" spans="1:13">
      <c r="B7" s="426" t="s">
        <v>1034</v>
      </c>
    </row>
    <row r="52" spans="1:8" ht="15.75" thickBot="1"/>
    <row r="53" spans="1:8" ht="15.75" thickBot="1">
      <c r="A53" s="82" t="s">
        <v>54</v>
      </c>
      <c r="B53" s="125" t="s">
        <v>292</v>
      </c>
      <c r="C53" s="125">
        <v>2015</v>
      </c>
      <c r="D53" s="125">
        <v>2016</v>
      </c>
      <c r="E53" s="125">
        <v>2017</v>
      </c>
      <c r="F53" s="125">
        <v>2018</v>
      </c>
      <c r="G53" s="397">
        <v>2019</v>
      </c>
      <c r="H53" s="125">
        <v>2019</v>
      </c>
    </row>
    <row r="54" spans="1:8" ht="15.75" thickBot="1">
      <c r="A54" s="84" t="s">
        <v>61</v>
      </c>
      <c r="B54" s="85" t="s">
        <v>456</v>
      </c>
      <c r="C54" s="86">
        <v>253</v>
      </c>
      <c r="D54" s="86">
        <v>229</v>
      </c>
      <c r="E54" s="86">
        <v>341</v>
      </c>
      <c r="F54" s="86">
        <v>348</v>
      </c>
      <c r="G54" s="86">
        <v>264</v>
      </c>
      <c r="H54" s="86">
        <v>264</v>
      </c>
    </row>
    <row r="55" spans="1:8" ht="15.75" thickBot="1">
      <c r="A55" s="84" t="s">
        <v>63</v>
      </c>
      <c r="B55" s="85" t="s">
        <v>457</v>
      </c>
      <c r="C55" s="86">
        <v>275</v>
      </c>
      <c r="D55" s="86">
        <v>391</v>
      </c>
      <c r="E55" s="86">
        <v>410</v>
      </c>
      <c r="F55" s="86">
        <v>400</v>
      </c>
      <c r="G55" s="86">
        <v>300</v>
      </c>
      <c r="H55" s="86">
        <v>300</v>
      </c>
    </row>
    <row r="56" spans="1:8" ht="26.25" thickBot="1">
      <c r="A56" s="84" t="s">
        <v>65</v>
      </c>
      <c r="B56" s="85" t="s">
        <v>458</v>
      </c>
      <c r="C56" s="86">
        <v>1.08</v>
      </c>
      <c r="D56" s="86">
        <v>0.57999999999999996</v>
      </c>
      <c r="E56" s="86">
        <v>0.83</v>
      </c>
      <c r="F56" s="86">
        <v>0.87</v>
      </c>
      <c r="G56" s="86">
        <v>0.88</v>
      </c>
      <c r="H56" s="86">
        <v>0.88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95"/>
  <sheetViews>
    <sheetView workbookViewId="0">
      <selection activeCell="M2" sqref="M2"/>
    </sheetView>
  </sheetViews>
  <sheetFormatPr defaultRowHeight="15"/>
  <cols>
    <col min="1" max="1" width="3.85546875" customWidth="1"/>
    <col min="2" max="2" width="30.140625" customWidth="1"/>
    <col min="3" max="3" width="13.42578125" hidden="1" customWidth="1"/>
    <col min="4" max="6" width="13.42578125" customWidth="1"/>
    <col min="7" max="7" width="13.42578125" style="112" customWidth="1"/>
    <col min="8" max="8" width="13.42578125" customWidth="1"/>
  </cols>
  <sheetData>
    <row r="2" spans="1:13">
      <c r="M2" s="167" t="s">
        <v>411</v>
      </c>
    </row>
    <row r="3" spans="1:13" ht="15.75" thickBot="1"/>
    <row r="4" spans="1:13" ht="15.75" thickBot="1">
      <c r="A4" s="465" t="s">
        <v>54</v>
      </c>
      <c r="B4" s="465" t="s">
        <v>292</v>
      </c>
      <c r="C4" s="499" t="s">
        <v>288</v>
      </c>
      <c r="D4" s="500"/>
      <c r="E4" s="500"/>
      <c r="F4" s="500"/>
      <c r="G4" s="500"/>
      <c r="H4" s="501"/>
    </row>
    <row r="5" spans="1:13" ht="15.75" thickBot="1">
      <c r="A5" s="466"/>
      <c r="B5" s="466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15.75" thickBot="1">
      <c r="A6" s="118">
        <v>1</v>
      </c>
      <c r="B6" s="165" t="s">
        <v>460</v>
      </c>
      <c r="C6" s="96" t="s">
        <v>461</v>
      </c>
      <c r="D6" s="96" t="s">
        <v>461</v>
      </c>
      <c r="E6" s="96" t="s">
        <v>461</v>
      </c>
      <c r="F6" s="181" t="s">
        <v>461</v>
      </c>
      <c r="G6" s="181" t="s">
        <v>461</v>
      </c>
      <c r="H6" s="181" t="s">
        <v>461</v>
      </c>
    </row>
    <row r="7" spans="1:13" ht="15.75" thickBot="1">
      <c r="A7" s="118">
        <v>2</v>
      </c>
      <c r="B7" s="165" t="s">
        <v>462</v>
      </c>
      <c r="C7" s="96" t="s">
        <v>463</v>
      </c>
      <c r="D7" s="96" t="s">
        <v>463</v>
      </c>
      <c r="E7" s="96" t="s">
        <v>463</v>
      </c>
      <c r="F7" s="181" t="s">
        <v>463</v>
      </c>
      <c r="G7" s="181" t="s">
        <v>463</v>
      </c>
      <c r="H7" s="181" t="s">
        <v>463</v>
      </c>
    </row>
    <row r="8" spans="1:13" ht="15.75" thickBot="1">
      <c r="A8" s="118">
        <v>3</v>
      </c>
      <c r="B8" s="165" t="s">
        <v>464</v>
      </c>
      <c r="C8" s="342">
        <v>0.97199999999999998</v>
      </c>
      <c r="D8" s="342">
        <v>0.97199999999999998</v>
      </c>
      <c r="E8" s="342">
        <v>0.97199999999999998</v>
      </c>
      <c r="F8" s="183">
        <v>0.97199999999999998</v>
      </c>
      <c r="G8" s="183">
        <v>0.97199999999999998</v>
      </c>
      <c r="H8" s="183">
        <v>0.97199999999999998</v>
      </c>
    </row>
    <row r="90" spans="1:8" ht="15.75" thickBot="1"/>
    <row r="91" spans="1:8" ht="15.75" thickBot="1">
      <c r="A91" s="465" t="s">
        <v>54</v>
      </c>
      <c r="B91" s="465" t="s">
        <v>292</v>
      </c>
      <c r="C91" s="499" t="s">
        <v>288</v>
      </c>
      <c r="D91" s="500"/>
      <c r="E91" s="500"/>
      <c r="F91" s="500"/>
      <c r="G91" s="500"/>
      <c r="H91" s="501"/>
    </row>
    <row r="92" spans="1:8" ht="15.75" thickBot="1">
      <c r="A92" s="466"/>
      <c r="B92" s="466"/>
      <c r="C92" s="90">
        <v>2015</v>
      </c>
      <c r="D92" s="90">
        <v>2016</v>
      </c>
      <c r="E92" s="90">
        <v>2017</v>
      </c>
      <c r="F92" s="90">
        <v>2018</v>
      </c>
      <c r="G92" s="90">
        <v>2019</v>
      </c>
      <c r="H92" s="90">
        <v>2019</v>
      </c>
    </row>
    <row r="93" spans="1:8" ht="15.75" thickBot="1">
      <c r="A93" s="118">
        <v>1</v>
      </c>
      <c r="B93" s="165" t="s">
        <v>460</v>
      </c>
      <c r="C93" s="181" t="s">
        <v>290</v>
      </c>
      <c r="D93" s="181" t="s">
        <v>290</v>
      </c>
      <c r="E93" s="181" t="s">
        <v>290</v>
      </c>
      <c r="F93" s="181" t="s">
        <v>290</v>
      </c>
      <c r="G93" s="181" t="s">
        <v>461</v>
      </c>
      <c r="H93" s="181" t="s">
        <v>461</v>
      </c>
    </row>
    <row r="94" spans="1:8" ht="15.75" thickBot="1">
      <c r="A94" s="118">
        <v>2</v>
      </c>
      <c r="B94" s="165" t="s">
        <v>462</v>
      </c>
      <c r="C94" s="181" t="s">
        <v>290</v>
      </c>
      <c r="D94" s="181" t="s">
        <v>290</v>
      </c>
      <c r="E94" s="181" t="s">
        <v>290</v>
      </c>
      <c r="F94" s="181" t="s">
        <v>290</v>
      </c>
      <c r="G94" s="181" t="s">
        <v>463</v>
      </c>
      <c r="H94" s="181" t="s">
        <v>463</v>
      </c>
    </row>
    <row r="95" spans="1:8" ht="15.75" thickBot="1">
      <c r="A95" s="118">
        <v>3</v>
      </c>
      <c r="B95" s="165" t="s">
        <v>464</v>
      </c>
      <c r="C95" s="181" t="s">
        <v>290</v>
      </c>
      <c r="D95" s="181" t="s">
        <v>290</v>
      </c>
      <c r="E95" s="181" t="s">
        <v>290</v>
      </c>
      <c r="F95" s="181" t="s">
        <v>290</v>
      </c>
      <c r="G95" s="183">
        <v>0.97199999999999998</v>
      </c>
      <c r="H95" s="183">
        <v>0.97199999999999998</v>
      </c>
    </row>
  </sheetData>
  <mergeCells count="6">
    <mergeCell ref="A91:A92"/>
    <mergeCell ref="B91:B92"/>
    <mergeCell ref="C91:H91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14"/>
  <sheetViews>
    <sheetView workbookViewId="0">
      <selection activeCell="A4" sqref="A4:I14"/>
    </sheetView>
  </sheetViews>
  <sheetFormatPr defaultRowHeight="15"/>
  <cols>
    <col min="1" max="1" width="4.140625" customWidth="1"/>
    <col min="2" max="2" width="31.28515625" customWidth="1"/>
    <col min="3" max="3" width="8.7109375" hidden="1" customWidth="1"/>
    <col min="4" max="4" width="0" hidden="1" customWidth="1"/>
    <col min="8" max="9" width="8.7109375" style="112"/>
  </cols>
  <sheetData>
    <row r="2" spans="1:13">
      <c r="M2" s="167" t="s">
        <v>411</v>
      </c>
    </row>
    <row r="4" spans="1:13">
      <c r="A4" s="502" t="s">
        <v>54</v>
      </c>
      <c r="B4" s="502" t="s">
        <v>292</v>
      </c>
      <c r="C4" s="503" t="s">
        <v>288</v>
      </c>
      <c r="D4" s="504"/>
      <c r="E4" s="504"/>
      <c r="F4" s="504"/>
      <c r="G4" s="504"/>
      <c r="H4" s="504"/>
      <c r="I4" s="505"/>
    </row>
    <row r="5" spans="1:13">
      <c r="A5" s="502"/>
      <c r="B5" s="502"/>
      <c r="C5" s="184">
        <v>2015</v>
      </c>
      <c r="D5" s="184">
        <v>2016</v>
      </c>
      <c r="E5" s="184">
        <v>2017</v>
      </c>
      <c r="F5" s="184">
        <v>2018</v>
      </c>
      <c r="G5" s="184">
        <v>2019</v>
      </c>
      <c r="H5" s="184">
        <v>2020</v>
      </c>
      <c r="I5" s="184">
        <v>2021</v>
      </c>
    </row>
    <row r="6" spans="1:13">
      <c r="A6" s="185">
        <v>1</v>
      </c>
      <c r="B6" s="186" t="s">
        <v>466</v>
      </c>
      <c r="C6" s="187">
        <v>54448</v>
      </c>
      <c r="D6" s="187">
        <v>59246</v>
      </c>
      <c r="E6" s="187">
        <v>60036</v>
      </c>
      <c r="F6" s="187">
        <v>60421</v>
      </c>
      <c r="G6" s="187">
        <v>60839</v>
      </c>
      <c r="H6" s="187">
        <v>61447</v>
      </c>
      <c r="I6" s="187">
        <v>62062</v>
      </c>
    </row>
    <row r="7" spans="1:13">
      <c r="A7" s="185">
        <v>2</v>
      </c>
      <c r="B7" s="186" t="s">
        <v>467</v>
      </c>
      <c r="C7" s="187">
        <v>50688</v>
      </c>
      <c r="D7" s="187">
        <v>51886</v>
      </c>
      <c r="E7" s="187">
        <v>55818</v>
      </c>
      <c r="F7" s="187">
        <v>56621</v>
      </c>
      <c r="G7" s="187">
        <v>57222</v>
      </c>
      <c r="H7" s="187">
        <v>58243</v>
      </c>
      <c r="I7" s="187">
        <v>59556</v>
      </c>
    </row>
    <row r="8" spans="1:13">
      <c r="A8" s="185">
        <v>3</v>
      </c>
      <c r="B8" s="186" t="s">
        <v>468</v>
      </c>
      <c r="C8" s="187">
        <v>50147</v>
      </c>
      <c r="D8" s="187">
        <v>50688</v>
      </c>
      <c r="E8" s="187">
        <v>55619</v>
      </c>
      <c r="F8" s="187">
        <v>55818</v>
      </c>
      <c r="G8" s="187">
        <v>56621</v>
      </c>
      <c r="H8" s="187">
        <v>57470</v>
      </c>
      <c r="I8" s="187">
        <v>58045</v>
      </c>
    </row>
    <row r="9" spans="1:13">
      <c r="A9" s="185" t="s">
        <v>67</v>
      </c>
      <c r="B9" s="186" t="s">
        <v>469</v>
      </c>
      <c r="C9" s="185">
        <v>541</v>
      </c>
      <c r="D9" s="187">
        <v>1198</v>
      </c>
      <c r="E9" s="185">
        <v>790</v>
      </c>
      <c r="F9" s="185">
        <v>803</v>
      </c>
      <c r="G9" s="185">
        <v>601</v>
      </c>
      <c r="H9" s="185">
        <v>773</v>
      </c>
      <c r="I9" s="185">
        <v>1511</v>
      </c>
    </row>
    <row r="10" spans="1:13">
      <c r="A10" s="185">
        <v>5</v>
      </c>
      <c r="B10" s="186" t="s">
        <v>470</v>
      </c>
      <c r="C10" s="185">
        <v>55</v>
      </c>
      <c r="D10" s="185">
        <v>400</v>
      </c>
      <c r="E10" s="185">
        <v>329</v>
      </c>
      <c r="F10" s="185">
        <v>315</v>
      </c>
      <c r="G10" s="185">
        <v>273</v>
      </c>
      <c r="H10" s="185">
        <v>213</v>
      </c>
      <c r="I10" s="185">
        <v>376</v>
      </c>
    </row>
    <row r="11" spans="1:13" ht="25.5">
      <c r="A11" s="185">
        <v>6</v>
      </c>
      <c r="B11" s="188" t="s">
        <v>471</v>
      </c>
      <c r="C11" s="185">
        <v>69</v>
      </c>
      <c r="D11" s="185">
        <v>119</v>
      </c>
      <c r="E11" s="185">
        <v>64</v>
      </c>
      <c r="F11" s="185">
        <v>70</v>
      </c>
      <c r="G11" s="185">
        <v>50</v>
      </c>
      <c r="H11" s="185">
        <v>60</v>
      </c>
      <c r="I11" s="185">
        <v>631</v>
      </c>
    </row>
    <row r="12" spans="1:13">
      <c r="A12" s="185">
        <v>7</v>
      </c>
      <c r="B12" s="186" t="s">
        <v>472</v>
      </c>
      <c r="C12" s="185">
        <v>417</v>
      </c>
      <c r="D12" s="185">
        <v>679</v>
      </c>
      <c r="E12" s="185">
        <v>397</v>
      </c>
      <c r="F12" s="185">
        <v>418</v>
      </c>
      <c r="G12" s="185">
        <v>278</v>
      </c>
      <c r="H12" s="185">
        <v>500</v>
      </c>
      <c r="I12" s="185">
        <v>504</v>
      </c>
    </row>
    <row r="13" spans="1:13">
      <c r="A13" s="185">
        <v>8</v>
      </c>
      <c r="B13" s="186" t="s">
        <v>473</v>
      </c>
      <c r="C13" s="185">
        <v>86.72</v>
      </c>
      <c r="D13" s="185">
        <v>87.58</v>
      </c>
      <c r="E13" s="185">
        <v>92.97</v>
      </c>
      <c r="F13" s="185">
        <v>93.71</v>
      </c>
      <c r="G13" s="185">
        <v>94.05</v>
      </c>
      <c r="H13" s="185">
        <v>94.79</v>
      </c>
      <c r="I13" s="185">
        <v>95.96</v>
      </c>
    </row>
    <row r="14" spans="1:13">
      <c r="A14" s="185">
        <v>9</v>
      </c>
      <c r="B14" s="186" t="s">
        <v>474</v>
      </c>
      <c r="C14" s="187">
        <v>7760</v>
      </c>
      <c r="D14" s="187">
        <v>7360</v>
      </c>
      <c r="E14" s="187">
        <v>4218</v>
      </c>
      <c r="F14" s="187">
        <v>3800</v>
      </c>
      <c r="G14" s="187">
        <v>3617</v>
      </c>
      <c r="H14" s="187">
        <v>3204</v>
      </c>
      <c r="I14" s="187">
        <v>2506</v>
      </c>
    </row>
  </sheetData>
  <mergeCells count="3">
    <mergeCell ref="A4:A5"/>
    <mergeCell ref="B4:B5"/>
    <mergeCell ref="C4:I4"/>
  </mergeCells>
  <hyperlinks>
    <hyperlink ref="M2" location="Rekap!A1" display="← Kembali ke Rekap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2:N95"/>
  <sheetViews>
    <sheetView workbookViewId="0">
      <selection activeCell="A4" sqref="A4:I13"/>
    </sheetView>
  </sheetViews>
  <sheetFormatPr defaultRowHeight="15"/>
  <cols>
    <col min="1" max="1" width="4.140625" customWidth="1"/>
    <col min="2" max="2" width="35.28515625" customWidth="1"/>
    <col min="3" max="3" width="0" hidden="1" customWidth="1"/>
    <col min="4" max="4" width="0" style="112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95" t="s">
        <v>54</v>
      </c>
      <c r="B4" s="497" t="s">
        <v>299</v>
      </c>
      <c r="C4" s="467" t="s">
        <v>288</v>
      </c>
      <c r="D4" s="468"/>
      <c r="E4" s="468"/>
      <c r="F4" s="468"/>
      <c r="G4" s="468"/>
      <c r="H4" s="468"/>
      <c r="I4" s="469"/>
    </row>
    <row r="5" spans="1:14" ht="15.75" thickBot="1">
      <c r="A5" s="496"/>
      <c r="B5" s="498"/>
      <c r="C5" s="91">
        <v>2015</v>
      </c>
      <c r="D5" s="91">
        <v>2016</v>
      </c>
      <c r="E5" s="91">
        <v>2017</v>
      </c>
      <c r="F5" s="91">
        <v>2018</v>
      </c>
      <c r="G5" s="91">
        <v>2019</v>
      </c>
      <c r="H5" s="91">
        <v>2020</v>
      </c>
      <c r="I5" s="91">
        <v>2021</v>
      </c>
    </row>
    <row r="6" spans="1:14">
      <c r="A6" s="175" t="s">
        <v>61</v>
      </c>
      <c r="B6" s="176" t="s">
        <v>476</v>
      </c>
      <c r="C6" s="190">
        <v>121</v>
      </c>
      <c r="D6" s="190">
        <v>51</v>
      </c>
      <c r="E6" s="190">
        <v>86</v>
      </c>
      <c r="F6" s="190">
        <v>102</v>
      </c>
      <c r="G6" s="191">
        <v>102</v>
      </c>
      <c r="H6" s="191">
        <v>88</v>
      </c>
      <c r="I6" s="191">
        <v>88</v>
      </c>
    </row>
    <row r="7" spans="1:14">
      <c r="A7" s="175" t="s">
        <v>63</v>
      </c>
      <c r="B7" s="176" t="s">
        <v>477</v>
      </c>
      <c r="C7" s="190">
        <v>1220</v>
      </c>
      <c r="D7" s="190">
        <v>1220</v>
      </c>
      <c r="E7" s="190">
        <v>1220</v>
      </c>
      <c r="F7" s="190">
        <v>1220</v>
      </c>
      <c r="G7" s="191">
        <v>1220</v>
      </c>
      <c r="H7" s="378" t="s">
        <v>290</v>
      </c>
      <c r="I7" s="378" t="s">
        <v>290</v>
      </c>
    </row>
    <row r="8" spans="1:14" ht="25.5">
      <c r="A8" s="175" t="s">
        <v>65</v>
      </c>
      <c r="B8" s="176" t="s">
        <v>478</v>
      </c>
      <c r="C8" s="190">
        <v>202</v>
      </c>
      <c r="D8" s="190">
        <v>202</v>
      </c>
      <c r="E8" s="190">
        <v>202</v>
      </c>
      <c r="F8" s="190">
        <v>205</v>
      </c>
      <c r="G8" s="191">
        <v>205</v>
      </c>
      <c r="H8" s="378" t="s">
        <v>290</v>
      </c>
      <c r="I8" s="378" t="s">
        <v>290</v>
      </c>
    </row>
    <row r="9" spans="1:14" ht="25.5">
      <c r="A9" s="175" t="s">
        <v>67</v>
      </c>
      <c r="B9" s="176" t="s">
        <v>479</v>
      </c>
      <c r="C9" s="190" t="s">
        <v>480</v>
      </c>
      <c r="D9" s="190" t="s">
        <v>480</v>
      </c>
      <c r="E9" s="190" t="s">
        <v>480</v>
      </c>
      <c r="F9" s="190" t="s">
        <v>480</v>
      </c>
      <c r="G9" s="191" t="s">
        <v>480</v>
      </c>
      <c r="H9" s="191" t="s">
        <v>480</v>
      </c>
      <c r="I9" s="191" t="s">
        <v>480</v>
      </c>
    </row>
    <row r="10" spans="1:14">
      <c r="A10" s="175" t="s">
        <v>69</v>
      </c>
      <c r="B10" s="176" t="s">
        <v>481</v>
      </c>
      <c r="C10" s="190">
        <v>7</v>
      </c>
      <c r="D10" s="190">
        <v>7</v>
      </c>
      <c r="E10" s="190">
        <v>7</v>
      </c>
      <c r="F10" s="190">
        <v>7</v>
      </c>
      <c r="G10" s="191">
        <v>7</v>
      </c>
      <c r="H10" s="191" t="s">
        <v>972</v>
      </c>
      <c r="I10" s="191" t="s">
        <v>972</v>
      </c>
    </row>
    <row r="11" spans="1:14" ht="25.5">
      <c r="A11" s="175" t="s">
        <v>71</v>
      </c>
      <c r="B11" s="176" t="s">
        <v>482</v>
      </c>
      <c r="C11" s="190" t="s">
        <v>290</v>
      </c>
      <c r="D11" s="190" t="s">
        <v>290</v>
      </c>
      <c r="E11" s="190" t="s">
        <v>290</v>
      </c>
      <c r="F11" s="190" t="s">
        <v>290</v>
      </c>
      <c r="G11" s="191" t="s">
        <v>290</v>
      </c>
      <c r="H11" s="191" t="s">
        <v>290</v>
      </c>
      <c r="I11" s="191" t="s">
        <v>290</v>
      </c>
    </row>
    <row r="12" spans="1:14" ht="25.5">
      <c r="A12" s="175" t="s">
        <v>73</v>
      </c>
      <c r="B12" s="176" t="s">
        <v>483</v>
      </c>
      <c r="C12" s="190">
        <v>5</v>
      </c>
      <c r="D12" s="190">
        <v>8</v>
      </c>
      <c r="E12" s="190">
        <v>11</v>
      </c>
      <c r="F12" s="190">
        <v>5</v>
      </c>
      <c r="G12" s="191">
        <v>5</v>
      </c>
      <c r="H12" s="191">
        <v>14</v>
      </c>
      <c r="I12" s="191">
        <v>28</v>
      </c>
    </row>
    <row r="13" spans="1:14" ht="26.25" thickBot="1">
      <c r="A13" s="327" t="s">
        <v>75</v>
      </c>
      <c r="B13" s="85" t="s">
        <v>484</v>
      </c>
      <c r="C13" s="192">
        <v>5</v>
      </c>
      <c r="D13" s="192">
        <v>9</v>
      </c>
      <c r="E13" s="192">
        <v>8</v>
      </c>
      <c r="F13" s="192">
        <v>5</v>
      </c>
      <c r="G13" s="86">
        <v>5</v>
      </c>
      <c r="H13" s="86">
        <v>15</v>
      </c>
      <c r="I13" s="86">
        <v>15</v>
      </c>
    </row>
    <row r="85" spans="1:9" ht="15.75" thickBot="1"/>
    <row r="86" spans="1:9" ht="15.75" thickBot="1">
      <c r="A86" s="495" t="s">
        <v>54</v>
      </c>
      <c r="B86" s="497" t="s">
        <v>299</v>
      </c>
      <c r="C86" s="467" t="s">
        <v>288</v>
      </c>
      <c r="D86" s="468"/>
      <c r="E86" s="468"/>
      <c r="F86" s="468"/>
      <c r="G86" s="468"/>
      <c r="H86" s="468"/>
      <c r="I86" s="469"/>
    </row>
    <row r="87" spans="1:9" ht="15.75" thickBot="1">
      <c r="A87" s="496"/>
      <c r="B87" s="498"/>
      <c r="C87" s="91">
        <v>2015</v>
      </c>
      <c r="D87" s="91">
        <v>2015</v>
      </c>
      <c r="E87" s="91">
        <v>2016</v>
      </c>
      <c r="F87" s="91">
        <v>2017</v>
      </c>
      <c r="G87" s="91">
        <v>2018</v>
      </c>
      <c r="H87" s="91">
        <v>2019</v>
      </c>
      <c r="I87" s="91">
        <v>2019</v>
      </c>
    </row>
    <row r="88" spans="1:9">
      <c r="A88" s="175" t="s">
        <v>61</v>
      </c>
      <c r="B88" s="176" t="s">
        <v>476</v>
      </c>
      <c r="C88" s="190">
        <v>121</v>
      </c>
      <c r="D88" s="190">
        <v>121</v>
      </c>
      <c r="E88" s="190">
        <v>51</v>
      </c>
      <c r="F88" s="190">
        <v>86</v>
      </c>
      <c r="G88" s="191">
        <v>102</v>
      </c>
      <c r="H88" s="191">
        <v>102</v>
      </c>
      <c r="I88" s="191">
        <v>102</v>
      </c>
    </row>
    <row r="89" spans="1:9">
      <c r="A89" s="175" t="s">
        <v>63</v>
      </c>
      <c r="B89" s="176" t="s">
        <v>477</v>
      </c>
      <c r="C89" s="190">
        <v>1220</v>
      </c>
      <c r="D89" s="190">
        <v>1220</v>
      </c>
      <c r="E89" s="190">
        <v>1220</v>
      </c>
      <c r="F89" s="190">
        <v>1220</v>
      </c>
      <c r="G89" s="191">
        <v>1220</v>
      </c>
      <c r="H89" s="191">
        <v>1220</v>
      </c>
      <c r="I89" s="191">
        <v>1220</v>
      </c>
    </row>
    <row r="90" spans="1:9" ht="25.5">
      <c r="A90" s="175" t="s">
        <v>65</v>
      </c>
      <c r="B90" s="176" t="s">
        <v>478</v>
      </c>
      <c r="C90" s="190">
        <v>202</v>
      </c>
      <c r="D90" s="190">
        <v>202</v>
      </c>
      <c r="E90" s="190">
        <v>202</v>
      </c>
      <c r="F90" s="190">
        <v>202</v>
      </c>
      <c r="G90" s="191">
        <v>205</v>
      </c>
      <c r="H90" s="191">
        <v>205</v>
      </c>
      <c r="I90" s="191">
        <v>205</v>
      </c>
    </row>
    <row r="91" spans="1:9" ht="25.5">
      <c r="A91" s="175" t="s">
        <v>67</v>
      </c>
      <c r="B91" s="176" t="s">
        <v>479</v>
      </c>
      <c r="C91" s="190" t="s">
        <v>480</v>
      </c>
      <c r="D91" s="190" t="s">
        <v>480</v>
      </c>
      <c r="E91" s="190" t="s">
        <v>480</v>
      </c>
      <c r="F91" s="190" t="s">
        <v>480</v>
      </c>
      <c r="G91" s="191" t="s">
        <v>480</v>
      </c>
      <c r="H91" s="191" t="s">
        <v>480</v>
      </c>
      <c r="I91" s="191" t="s">
        <v>480</v>
      </c>
    </row>
    <row r="92" spans="1:9">
      <c r="A92" s="175" t="s">
        <v>69</v>
      </c>
      <c r="B92" s="176" t="s">
        <v>481</v>
      </c>
      <c r="C92" s="190">
        <v>7</v>
      </c>
      <c r="D92" s="190">
        <v>7</v>
      </c>
      <c r="E92" s="190">
        <v>7</v>
      </c>
      <c r="F92" s="190">
        <v>7</v>
      </c>
      <c r="G92" s="191">
        <v>7</v>
      </c>
      <c r="H92" s="191">
        <v>7</v>
      </c>
      <c r="I92" s="191">
        <v>7</v>
      </c>
    </row>
    <row r="93" spans="1:9" ht="25.5">
      <c r="A93" s="175" t="s">
        <v>71</v>
      </c>
      <c r="B93" s="176" t="s">
        <v>482</v>
      </c>
      <c r="C93" s="190" t="s">
        <v>290</v>
      </c>
      <c r="D93" s="190" t="s">
        <v>290</v>
      </c>
      <c r="E93" s="190" t="s">
        <v>290</v>
      </c>
      <c r="F93" s="190" t="s">
        <v>290</v>
      </c>
      <c r="G93" s="191" t="s">
        <v>290</v>
      </c>
      <c r="H93" s="191" t="s">
        <v>290</v>
      </c>
      <c r="I93" s="191" t="s">
        <v>290</v>
      </c>
    </row>
    <row r="94" spans="1:9" ht="25.5">
      <c r="A94" s="175" t="s">
        <v>73</v>
      </c>
      <c r="B94" s="176" t="s">
        <v>483</v>
      </c>
      <c r="C94" s="190">
        <v>5</v>
      </c>
      <c r="D94" s="190">
        <v>5</v>
      </c>
      <c r="E94" s="190">
        <v>8</v>
      </c>
      <c r="F94" s="190">
        <v>11</v>
      </c>
      <c r="G94" s="191">
        <v>5</v>
      </c>
      <c r="H94" s="191">
        <v>5</v>
      </c>
      <c r="I94" s="191">
        <v>5</v>
      </c>
    </row>
    <row r="95" spans="1:9" ht="26.25" thickBot="1">
      <c r="A95" s="84" t="s">
        <v>75</v>
      </c>
      <c r="B95" s="85" t="s">
        <v>484</v>
      </c>
      <c r="C95" s="192">
        <v>5</v>
      </c>
      <c r="D95" s="192">
        <v>5</v>
      </c>
      <c r="E95" s="192">
        <v>9</v>
      </c>
      <c r="F95" s="192">
        <v>8</v>
      </c>
      <c r="G95" s="86">
        <v>5</v>
      </c>
      <c r="H95" s="86">
        <v>5</v>
      </c>
      <c r="I95" s="86">
        <v>5</v>
      </c>
    </row>
  </sheetData>
  <mergeCells count="6">
    <mergeCell ref="A86:A87"/>
    <mergeCell ref="B86:B87"/>
    <mergeCell ref="C86:I86"/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2:N58"/>
  <sheetViews>
    <sheetView workbookViewId="0">
      <selection activeCell="A3" sqref="A3:I7"/>
    </sheetView>
  </sheetViews>
  <sheetFormatPr defaultRowHeight="15"/>
  <cols>
    <col min="1" max="1" width="4.28515625" customWidth="1"/>
    <col min="2" max="2" width="24.85546875" customWidth="1"/>
    <col min="3" max="4" width="0" hidden="1" customWidth="1"/>
    <col min="9" max="9" width="8.7109375" style="112"/>
  </cols>
  <sheetData>
    <row r="2" spans="1:14">
      <c r="N2" s="167" t="s">
        <v>411</v>
      </c>
    </row>
    <row r="3" spans="1:14">
      <c r="A3" s="502" t="s">
        <v>54</v>
      </c>
      <c r="B3" s="502" t="s">
        <v>292</v>
      </c>
      <c r="C3" s="502" t="s">
        <v>288</v>
      </c>
      <c r="D3" s="502"/>
      <c r="E3" s="502"/>
      <c r="F3" s="502"/>
      <c r="G3" s="502"/>
      <c r="H3" s="502"/>
      <c r="I3" s="502"/>
    </row>
    <row r="4" spans="1:14">
      <c r="A4" s="502"/>
      <c r="B4" s="502"/>
      <c r="C4" s="184">
        <v>2015</v>
      </c>
      <c r="D4" s="184">
        <v>2016</v>
      </c>
      <c r="E4" s="184">
        <v>2017</v>
      </c>
      <c r="F4" s="184">
        <v>2018</v>
      </c>
      <c r="G4" s="184">
        <v>2019</v>
      </c>
      <c r="H4" s="196">
        <v>2020</v>
      </c>
      <c r="I4" s="196">
        <v>2021</v>
      </c>
    </row>
    <row r="5" spans="1:14" ht="45">
      <c r="A5" s="197">
        <v>1</v>
      </c>
      <c r="B5" s="199" t="s">
        <v>486</v>
      </c>
      <c r="C5" s="197"/>
      <c r="D5" s="197">
        <v>9.9499999999999993</v>
      </c>
      <c r="E5" s="197">
        <v>7.36</v>
      </c>
      <c r="F5" s="197">
        <v>97.93</v>
      </c>
      <c r="G5" s="197">
        <v>60.94</v>
      </c>
      <c r="H5" s="198">
        <v>77.650000000000006</v>
      </c>
      <c r="I5" s="198">
        <v>89.16</v>
      </c>
    </row>
    <row r="6" spans="1:14" ht="60">
      <c r="A6" s="197">
        <v>2</v>
      </c>
      <c r="B6" s="199" t="s">
        <v>487</v>
      </c>
      <c r="C6" s="197"/>
      <c r="D6" s="197">
        <v>0</v>
      </c>
      <c r="E6" s="197">
        <v>0</v>
      </c>
      <c r="F6" s="197">
        <v>0</v>
      </c>
      <c r="G6" s="197">
        <v>0</v>
      </c>
      <c r="H6" s="198">
        <v>0</v>
      </c>
      <c r="I6" s="198">
        <v>0</v>
      </c>
    </row>
    <row r="7" spans="1:14" ht="60">
      <c r="A7" s="197">
        <v>3</v>
      </c>
      <c r="B7" s="199" t="s">
        <v>488</v>
      </c>
      <c r="C7" s="198"/>
      <c r="D7" s="198">
        <v>100</v>
      </c>
      <c r="E7" s="198">
        <v>100</v>
      </c>
      <c r="F7" s="198">
        <v>100</v>
      </c>
      <c r="G7" s="198">
        <v>100</v>
      </c>
      <c r="H7" s="198">
        <v>100</v>
      </c>
      <c r="I7" s="198">
        <v>100</v>
      </c>
    </row>
    <row r="53" spans="1:9" ht="15.75" thickBot="1"/>
    <row r="54" spans="1:9" ht="15.75" thickBot="1">
      <c r="A54" s="465" t="s">
        <v>54</v>
      </c>
      <c r="B54" s="465" t="s">
        <v>292</v>
      </c>
      <c r="C54" s="506" t="s">
        <v>288</v>
      </c>
      <c r="D54" s="506"/>
      <c r="E54" s="506"/>
      <c r="F54" s="506"/>
      <c r="G54" s="506"/>
      <c r="H54" s="506"/>
      <c r="I54" s="321"/>
    </row>
    <row r="55" spans="1:9" ht="16.5" thickBot="1">
      <c r="A55" s="466"/>
      <c r="B55" s="466"/>
      <c r="C55" s="117">
        <v>2015</v>
      </c>
      <c r="D55" s="117">
        <v>2016</v>
      </c>
      <c r="E55" s="117">
        <v>2017</v>
      </c>
      <c r="F55" s="117">
        <v>2018</v>
      </c>
      <c r="G55" s="117">
        <v>2019</v>
      </c>
      <c r="H55" s="126">
        <v>2020</v>
      </c>
      <c r="I55" s="29"/>
    </row>
    <row r="56" spans="1:9" ht="16.5" thickBot="1">
      <c r="A56" s="193">
        <v>1</v>
      </c>
      <c r="B56" s="194" t="s">
        <v>486</v>
      </c>
      <c r="C56" s="195">
        <v>9.9499999999999993</v>
      </c>
      <c r="D56" s="195">
        <v>7.36</v>
      </c>
      <c r="E56" s="195">
        <v>11.8</v>
      </c>
      <c r="F56" s="195">
        <v>35.89</v>
      </c>
      <c r="G56" s="195">
        <v>34.99</v>
      </c>
      <c r="H56" s="174">
        <v>77.650000000000006</v>
      </c>
      <c r="I56" s="29"/>
    </row>
    <row r="57" spans="1:9" ht="16.5" thickBot="1">
      <c r="A57" s="193">
        <v>2</v>
      </c>
      <c r="B57" s="194" t="s">
        <v>487</v>
      </c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74">
        <v>0</v>
      </c>
      <c r="I57" s="29"/>
    </row>
    <row r="58" spans="1:9" ht="16.5" thickBot="1">
      <c r="A58" s="193">
        <v>3</v>
      </c>
      <c r="B58" s="194" t="s">
        <v>488</v>
      </c>
      <c r="C58" s="195">
        <v>0</v>
      </c>
      <c r="D58" s="195">
        <v>0</v>
      </c>
      <c r="E58" s="195">
        <v>0</v>
      </c>
      <c r="F58" s="195">
        <v>49.78</v>
      </c>
      <c r="G58" s="195">
        <v>50.22</v>
      </c>
      <c r="H58" s="174">
        <v>100</v>
      </c>
      <c r="I58" s="29"/>
    </row>
  </sheetData>
  <mergeCells count="6">
    <mergeCell ref="A3:A4"/>
    <mergeCell ref="B3:B4"/>
    <mergeCell ref="C3:I3"/>
    <mergeCell ref="A54:A55"/>
    <mergeCell ref="B54:B55"/>
    <mergeCell ref="C54:H54"/>
  </mergeCells>
  <hyperlinks>
    <hyperlink ref="N2" location="Rekap!A1" display="← Kembali ke Rekap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115"/>
  <sheetViews>
    <sheetView workbookViewId="0">
      <selection activeCell="M2" sqref="M2"/>
    </sheetView>
  </sheetViews>
  <sheetFormatPr defaultRowHeight="15"/>
  <cols>
    <col min="1" max="1" width="4.140625" customWidth="1"/>
    <col min="2" max="2" width="22.855468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5" t="s">
        <v>54</v>
      </c>
      <c r="B4" s="465" t="s">
        <v>292</v>
      </c>
      <c r="C4" s="499" t="s">
        <v>288</v>
      </c>
      <c r="D4" s="500"/>
      <c r="E4" s="500"/>
      <c r="F4" s="500"/>
      <c r="G4" s="500"/>
      <c r="H4" s="501"/>
    </row>
    <row r="5" spans="1:13" ht="15.75" thickBot="1">
      <c r="A5" s="466"/>
      <c r="B5" s="466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39" thickBot="1">
      <c r="A6" s="118">
        <v>1</v>
      </c>
      <c r="B6" s="119" t="s">
        <v>490</v>
      </c>
      <c r="C6" s="181">
        <v>6</v>
      </c>
      <c r="D6" s="181">
        <v>7</v>
      </c>
      <c r="E6" s="181">
        <v>4</v>
      </c>
      <c r="F6" s="181">
        <v>12</v>
      </c>
      <c r="G6" s="181">
        <v>5</v>
      </c>
      <c r="H6" s="181">
        <v>6</v>
      </c>
    </row>
    <row r="7" spans="1:13" ht="26.25" thickBot="1">
      <c r="A7" s="118">
        <v>2</v>
      </c>
      <c r="B7" s="119" t="s">
        <v>491</v>
      </c>
      <c r="C7" s="181">
        <v>131</v>
      </c>
      <c r="D7" s="507" t="s">
        <v>492</v>
      </c>
      <c r="E7" s="508"/>
      <c r="F7" s="508"/>
      <c r="G7" s="508"/>
      <c r="H7" s="509"/>
    </row>
    <row r="8" spans="1:13" ht="39" thickBot="1">
      <c r="A8" s="118">
        <v>3</v>
      </c>
      <c r="B8" s="119" t="s">
        <v>493</v>
      </c>
      <c r="C8" s="181">
        <v>256</v>
      </c>
      <c r="D8" s="181">
        <v>416</v>
      </c>
      <c r="E8" s="181">
        <v>496</v>
      </c>
      <c r="F8" s="181">
        <v>608</v>
      </c>
      <c r="G8" s="181">
        <v>192</v>
      </c>
      <c r="H8" s="181">
        <v>240</v>
      </c>
    </row>
    <row r="110" spans="1:8" ht="15.75" thickBot="1"/>
    <row r="111" spans="1:8" ht="15.75" thickBot="1">
      <c r="A111" s="465" t="s">
        <v>54</v>
      </c>
      <c r="B111" s="465" t="s">
        <v>292</v>
      </c>
      <c r="C111" s="499" t="s">
        <v>288</v>
      </c>
      <c r="D111" s="500"/>
      <c r="E111" s="500"/>
      <c r="F111" s="500"/>
      <c r="G111" s="500"/>
      <c r="H111" s="501"/>
    </row>
    <row r="112" spans="1:8" ht="15.75" thickBot="1">
      <c r="A112" s="466"/>
      <c r="B112" s="466"/>
      <c r="C112" s="90">
        <v>2015</v>
      </c>
      <c r="D112" s="90">
        <v>2016</v>
      </c>
      <c r="E112" s="90">
        <v>2017</v>
      </c>
      <c r="F112" s="90">
        <v>2018</v>
      </c>
      <c r="G112" s="90">
        <v>2019</v>
      </c>
      <c r="H112" s="90">
        <v>2019</v>
      </c>
    </row>
    <row r="113" spans="1:8" ht="39" thickBot="1">
      <c r="A113" s="118">
        <v>1</v>
      </c>
      <c r="B113" s="119" t="s">
        <v>490</v>
      </c>
      <c r="C113" s="181">
        <v>3</v>
      </c>
      <c r="D113" s="181">
        <v>6</v>
      </c>
      <c r="E113" s="181">
        <v>7</v>
      </c>
      <c r="F113" s="181">
        <v>4</v>
      </c>
      <c r="G113" s="181">
        <v>12</v>
      </c>
      <c r="H113" s="181">
        <v>12</v>
      </c>
    </row>
    <row r="114" spans="1:8" ht="26.25" thickBot="1">
      <c r="A114" s="118">
        <v>2</v>
      </c>
      <c r="B114" s="119" t="s">
        <v>491</v>
      </c>
      <c r="C114" s="181">
        <v>131</v>
      </c>
      <c r="D114" s="507" t="s">
        <v>492</v>
      </c>
      <c r="E114" s="508"/>
      <c r="F114" s="508"/>
      <c r="G114" s="508"/>
      <c r="H114" s="509"/>
    </row>
    <row r="115" spans="1:8" ht="39" thickBot="1">
      <c r="A115" s="118">
        <v>3</v>
      </c>
      <c r="B115" s="119" t="s">
        <v>493</v>
      </c>
      <c r="C115" s="181">
        <v>288</v>
      </c>
      <c r="D115" s="181">
        <v>256</v>
      </c>
      <c r="E115" s="181">
        <v>416</v>
      </c>
      <c r="F115" s="181">
        <v>496</v>
      </c>
      <c r="G115" s="181">
        <v>608</v>
      </c>
      <c r="H115" s="181">
        <v>608</v>
      </c>
    </row>
  </sheetData>
  <mergeCells count="8">
    <mergeCell ref="D114:H114"/>
    <mergeCell ref="A4:A5"/>
    <mergeCell ref="B4:B5"/>
    <mergeCell ref="C4:H4"/>
    <mergeCell ref="D7:H7"/>
    <mergeCell ref="A111:A112"/>
    <mergeCell ref="B111:B112"/>
    <mergeCell ref="C111:H111"/>
  </mergeCells>
  <hyperlinks>
    <hyperlink ref="M2" location="Rekap!A1" display="← Kembali ke Rekap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86"/>
  <sheetViews>
    <sheetView zoomScale="130" zoomScaleNormal="130" workbookViewId="0">
      <selection activeCell="M2" sqref="M2"/>
    </sheetView>
  </sheetViews>
  <sheetFormatPr defaultRowHeight="15"/>
  <cols>
    <col min="1" max="1" width="4.28515625" customWidth="1"/>
    <col min="2" max="2" width="29.855468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5" t="s">
        <v>54</v>
      </c>
      <c r="B4" s="465" t="s">
        <v>292</v>
      </c>
      <c r="C4" s="499" t="s">
        <v>288</v>
      </c>
      <c r="D4" s="500"/>
      <c r="E4" s="500"/>
      <c r="F4" s="500"/>
      <c r="G4" s="500"/>
      <c r="H4" s="501"/>
    </row>
    <row r="5" spans="1:13" ht="15.75" thickBot="1">
      <c r="A5" s="466"/>
      <c r="B5" s="466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26.25" thickBot="1">
      <c r="A6" s="118">
        <v>1</v>
      </c>
      <c r="B6" s="119" t="s">
        <v>495</v>
      </c>
      <c r="C6" s="96">
        <v>2306</v>
      </c>
      <c r="D6" s="96">
        <v>2062</v>
      </c>
      <c r="E6" s="96">
        <v>1997</v>
      </c>
      <c r="F6" s="96">
        <v>2077</v>
      </c>
      <c r="G6" s="96">
        <v>2035</v>
      </c>
      <c r="H6" s="96">
        <v>2063</v>
      </c>
    </row>
    <row r="7" spans="1:13" ht="26.25" thickBot="1">
      <c r="A7" s="118">
        <v>2</v>
      </c>
      <c r="B7" s="119" t="s">
        <v>496</v>
      </c>
      <c r="C7" s="96">
        <v>8</v>
      </c>
      <c r="D7" s="96">
        <v>8</v>
      </c>
      <c r="E7" s="96">
        <v>8</v>
      </c>
      <c r="F7" s="96">
        <v>8</v>
      </c>
      <c r="G7" s="96">
        <v>8</v>
      </c>
      <c r="H7" s="96">
        <v>8</v>
      </c>
    </row>
    <row r="8" spans="1:13" ht="15.75" thickBot="1">
      <c r="A8" s="118">
        <v>3</v>
      </c>
      <c r="B8" s="119" t="s">
        <v>497</v>
      </c>
      <c r="C8" s="96">
        <v>7</v>
      </c>
      <c r="D8" s="96">
        <v>12</v>
      </c>
      <c r="E8" s="96">
        <v>8</v>
      </c>
      <c r="F8" s="96">
        <v>5</v>
      </c>
      <c r="G8" s="96">
        <v>3</v>
      </c>
      <c r="H8" s="96">
        <v>7</v>
      </c>
    </row>
    <row r="9" spans="1:13" ht="26.25" thickBot="1">
      <c r="A9" s="118">
        <v>4</v>
      </c>
      <c r="B9" s="119" t="s">
        <v>498</v>
      </c>
      <c r="C9" s="96" t="s">
        <v>290</v>
      </c>
      <c r="D9" s="96" t="s">
        <v>290</v>
      </c>
      <c r="E9" s="96" t="s">
        <v>290</v>
      </c>
      <c r="F9" s="96">
        <v>2.0299999999999998</v>
      </c>
      <c r="G9" s="96">
        <v>2.0299999999999998</v>
      </c>
      <c r="H9" s="96">
        <v>1.32</v>
      </c>
    </row>
    <row r="10" spans="1:13" ht="15.75" thickBot="1">
      <c r="A10" s="118">
        <v>5</v>
      </c>
      <c r="B10" s="119" t="s">
        <v>499</v>
      </c>
      <c r="C10" s="96" t="s">
        <v>290</v>
      </c>
      <c r="D10" s="96">
        <v>50.41</v>
      </c>
      <c r="E10" s="96">
        <v>52.96</v>
      </c>
      <c r="F10" s="96">
        <v>47.84</v>
      </c>
      <c r="G10" s="96">
        <v>47.84</v>
      </c>
      <c r="H10" s="96">
        <v>47.66</v>
      </c>
    </row>
    <row r="79" spans="1:8" ht="15.75" thickBot="1"/>
    <row r="80" spans="1:8" ht="15.75" thickBot="1">
      <c r="A80" s="465" t="s">
        <v>54</v>
      </c>
      <c r="B80" s="465" t="s">
        <v>292</v>
      </c>
      <c r="C80" s="499" t="s">
        <v>288</v>
      </c>
      <c r="D80" s="500"/>
      <c r="E80" s="500"/>
      <c r="F80" s="500"/>
      <c r="G80" s="500"/>
      <c r="H80" s="501"/>
    </row>
    <row r="81" spans="1:8" ht="15.75" thickBot="1">
      <c r="A81" s="466"/>
      <c r="B81" s="466"/>
      <c r="C81" s="90">
        <v>2015</v>
      </c>
      <c r="D81" s="90">
        <v>2016</v>
      </c>
      <c r="E81" s="90">
        <v>2017</v>
      </c>
      <c r="F81" s="90">
        <v>2018</v>
      </c>
      <c r="G81" s="90">
        <v>2019</v>
      </c>
      <c r="H81" s="90">
        <v>2019</v>
      </c>
    </row>
    <row r="82" spans="1:8" ht="26.25" thickBot="1">
      <c r="A82" s="118">
        <v>1</v>
      </c>
      <c r="B82" s="119" t="s">
        <v>495</v>
      </c>
      <c r="C82" s="181">
        <v>2344</v>
      </c>
      <c r="D82" s="181">
        <v>2306</v>
      </c>
      <c r="E82" s="181">
        <v>2062</v>
      </c>
      <c r="F82" s="181">
        <v>1997</v>
      </c>
      <c r="G82" s="181">
        <v>2077</v>
      </c>
      <c r="H82" s="181">
        <v>2077</v>
      </c>
    </row>
    <row r="83" spans="1:8" ht="26.25" thickBot="1">
      <c r="A83" s="118">
        <v>2</v>
      </c>
      <c r="B83" s="119" t="s">
        <v>496</v>
      </c>
      <c r="C83" s="181">
        <v>8</v>
      </c>
      <c r="D83" s="181">
        <v>8</v>
      </c>
      <c r="E83" s="181">
        <v>8</v>
      </c>
      <c r="F83" s="181">
        <v>8</v>
      </c>
      <c r="G83" s="181">
        <v>8</v>
      </c>
      <c r="H83" s="181">
        <v>8</v>
      </c>
    </row>
    <row r="84" spans="1:8" ht="15.75" thickBot="1">
      <c r="A84" s="118">
        <v>3</v>
      </c>
      <c r="B84" s="119" t="s">
        <v>497</v>
      </c>
      <c r="C84" s="181">
        <v>2</v>
      </c>
      <c r="D84" s="181">
        <v>7</v>
      </c>
      <c r="E84" s="181">
        <v>12</v>
      </c>
      <c r="F84" s="181">
        <v>8</v>
      </c>
      <c r="G84" s="181">
        <v>5</v>
      </c>
      <c r="H84" s="181">
        <v>5</v>
      </c>
    </row>
    <row r="85" spans="1:8" ht="26.25" thickBot="1">
      <c r="A85" s="118">
        <v>4</v>
      </c>
      <c r="B85" s="119" t="s">
        <v>498</v>
      </c>
      <c r="C85" s="181" t="s">
        <v>290</v>
      </c>
      <c r="D85" s="181" t="s">
        <v>290</v>
      </c>
      <c r="E85" s="181" t="s">
        <v>290</v>
      </c>
      <c r="F85" s="181" t="s">
        <v>290</v>
      </c>
      <c r="G85" s="181" t="s">
        <v>290</v>
      </c>
      <c r="H85" s="181" t="s">
        <v>290</v>
      </c>
    </row>
    <row r="86" spans="1:8" ht="15.75" thickBot="1">
      <c r="A86" s="118">
        <v>5</v>
      </c>
      <c r="B86" s="119" t="s">
        <v>499</v>
      </c>
      <c r="C86" s="181" t="s">
        <v>290</v>
      </c>
      <c r="D86" s="181" t="s">
        <v>290</v>
      </c>
      <c r="E86" s="181" t="s">
        <v>290</v>
      </c>
      <c r="F86" s="181" t="s">
        <v>290</v>
      </c>
      <c r="G86" s="181" t="s">
        <v>290</v>
      </c>
      <c r="H86" s="181" t="s">
        <v>290</v>
      </c>
    </row>
  </sheetData>
  <mergeCells count="6">
    <mergeCell ref="A80:A81"/>
    <mergeCell ref="B80:B81"/>
    <mergeCell ref="C80:H80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105"/>
  <sheetViews>
    <sheetView workbookViewId="0">
      <selection activeCell="A4" sqref="A4:I9"/>
    </sheetView>
  </sheetViews>
  <sheetFormatPr defaultRowHeight="15"/>
  <cols>
    <col min="1" max="1" width="4.85546875" customWidth="1"/>
    <col min="2" max="2" width="25.85546875" customWidth="1"/>
    <col min="3" max="3" width="0" hidden="1" customWidth="1"/>
    <col min="4" max="4" width="0" style="112" hidden="1" customWidth="1"/>
    <col min="8" max="8" width="8.7109375" style="112"/>
  </cols>
  <sheetData>
    <row r="2" spans="1:15">
      <c r="O2" s="167" t="s">
        <v>411</v>
      </c>
    </row>
    <row r="3" spans="1:15" ht="15.75" thickBot="1"/>
    <row r="4" spans="1:15" ht="15.75" thickBot="1">
      <c r="A4" s="465" t="s">
        <v>54</v>
      </c>
      <c r="B4" s="465" t="s">
        <v>292</v>
      </c>
      <c r="C4" s="499" t="s">
        <v>288</v>
      </c>
      <c r="D4" s="500"/>
      <c r="E4" s="500"/>
      <c r="F4" s="500"/>
      <c r="G4" s="500"/>
      <c r="H4" s="500"/>
      <c r="I4" s="501"/>
    </row>
    <row r="5" spans="1:15" ht="15.75" thickBot="1">
      <c r="A5" s="466"/>
      <c r="B5" s="466"/>
      <c r="C5" s="90">
        <v>2015</v>
      </c>
      <c r="D5" s="90">
        <v>2016</v>
      </c>
      <c r="E5" s="90">
        <v>2017</v>
      </c>
      <c r="F5" s="90">
        <v>2018</v>
      </c>
      <c r="G5" s="90">
        <v>2019</v>
      </c>
      <c r="H5" s="90">
        <v>2020</v>
      </c>
      <c r="I5" s="90">
        <v>2021</v>
      </c>
    </row>
    <row r="6" spans="1:15" ht="26.25" thickBot="1">
      <c r="A6" s="118">
        <v>1</v>
      </c>
      <c r="B6" s="119" t="s">
        <v>501</v>
      </c>
      <c r="C6" s="181">
        <v>141.55000000000001</v>
      </c>
      <c r="D6" s="181">
        <v>135.09</v>
      </c>
      <c r="E6" s="181">
        <v>182.06</v>
      </c>
      <c r="F6" s="181">
        <v>256.29000000000002</v>
      </c>
      <c r="G6" s="181">
        <v>118.3</v>
      </c>
      <c r="H6" s="181">
        <v>118.3</v>
      </c>
      <c r="I6" s="181">
        <v>93.891999999999996</v>
      </c>
    </row>
    <row r="7" spans="1:15" ht="26.25" thickBot="1">
      <c r="A7" s="118">
        <v>2</v>
      </c>
      <c r="B7" s="119" t="s">
        <v>502</v>
      </c>
      <c r="C7" s="181">
        <v>1864</v>
      </c>
      <c r="D7" s="181">
        <v>1513.5</v>
      </c>
      <c r="E7" s="181">
        <v>1514</v>
      </c>
      <c r="F7" s="181">
        <v>1413.3</v>
      </c>
      <c r="G7" s="181">
        <v>1437.5</v>
      </c>
      <c r="H7" s="181">
        <v>3202</v>
      </c>
      <c r="I7" s="181">
        <v>3093</v>
      </c>
    </row>
    <row r="8" spans="1:15" ht="26.25" thickBot="1">
      <c r="A8" s="118">
        <v>3</v>
      </c>
      <c r="B8" s="119" t="s">
        <v>503</v>
      </c>
      <c r="C8" s="181">
        <v>59.1</v>
      </c>
      <c r="D8" s="181">
        <v>52.5</v>
      </c>
      <c r="E8" s="181">
        <v>46.9</v>
      </c>
      <c r="F8" s="181">
        <v>45.5</v>
      </c>
      <c r="G8" s="181">
        <v>49.9</v>
      </c>
      <c r="H8" s="181">
        <v>76.7</v>
      </c>
      <c r="I8" s="181">
        <v>121.86</v>
      </c>
    </row>
    <row r="9" spans="1:15" ht="26.25" thickBot="1">
      <c r="A9" s="118">
        <v>4</v>
      </c>
      <c r="B9" s="119" t="s">
        <v>504</v>
      </c>
      <c r="C9" s="181">
        <v>100</v>
      </c>
      <c r="D9" s="181">
        <v>100</v>
      </c>
      <c r="E9" s="181">
        <v>100</v>
      </c>
      <c r="F9" s="181">
        <v>100</v>
      </c>
      <c r="G9" s="181">
        <v>100</v>
      </c>
      <c r="H9" s="181">
        <v>100</v>
      </c>
      <c r="I9" s="181">
        <v>100</v>
      </c>
    </row>
    <row r="99" spans="1:9" ht="15.75" thickBot="1"/>
    <row r="100" spans="1:9" ht="15.75" thickBot="1">
      <c r="A100" s="465" t="s">
        <v>54</v>
      </c>
      <c r="B100" s="465" t="s">
        <v>292</v>
      </c>
      <c r="C100" s="499" t="s">
        <v>288</v>
      </c>
      <c r="D100" s="500"/>
      <c r="E100" s="500"/>
      <c r="F100" s="500"/>
      <c r="G100" s="500"/>
      <c r="H100" s="500"/>
      <c r="I100" s="501"/>
    </row>
    <row r="101" spans="1:9" ht="15.75" thickBot="1">
      <c r="A101" s="466"/>
      <c r="B101" s="466"/>
      <c r="C101" s="90">
        <v>2015</v>
      </c>
      <c r="D101" s="90">
        <v>2015</v>
      </c>
      <c r="E101" s="90">
        <v>2016</v>
      </c>
      <c r="F101" s="90">
        <v>2017</v>
      </c>
      <c r="G101" s="90">
        <v>2018</v>
      </c>
      <c r="H101" s="90">
        <v>2019</v>
      </c>
      <c r="I101" s="90">
        <v>2019</v>
      </c>
    </row>
    <row r="102" spans="1:9" ht="26.25" thickBot="1">
      <c r="A102" s="118">
        <v>1</v>
      </c>
      <c r="B102" s="119" t="s">
        <v>501</v>
      </c>
      <c r="C102" s="181">
        <v>141.55000000000001</v>
      </c>
      <c r="D102" s="181">
        <v>141.55000000000001</v>
      </c>
      <c r="E102" s="181">
        <v>135.09</v>
      </c>
      <c r="F102" s="181">
        <v>182.06</v>
      </c>
      <c r="G102" s="181">
        <v>256.29000000000002</v>
      </c>
      <c r="H102" s="181">
        <v>118.3</v>
      </c>
      <c r="I102" s="181">
        <v>118.3</v>
      </c>
    </row>
    <row r="103" spans="1:9" ht="26.25" thickBot="1">
      <c r="A103" s="118">
        <v>2</v>
      </c>
      <c r="B103" s="119" t="s">
        <v>502</v>
      </c>
      <c r="C103" s="181">
        <v>1864</v>
      </c>
      <c r="D103" s="181">
        <v>1864</v>
      </c>
      <c r="E103" s="181">
        <v>1513.5</v>
      </c>
      <c r="F103" s="181">
        <v>1514</v>
      </c>
      <c r="G103" s="181">
        <v>1413.3</v>
      </c>
      <c r="H103" s="181">
        <v>1437.5</v>
      </c>
      <c r="I103" s="181">
        <v>1437.5</v>
      </c>
    </row>
    <row r="104" spans="1:9" ht="26.25" thickBot="1">
      <c r="A104" s="118">
        <v>3</v>
      </c>
      <c r="B104" s="119" t="s">
        <v>503</v>
      </c>
      <c r="C104" s="181">
        <v>59.1</v>
      </c>
      <c r="D104" s="181">
        <v>59.1</v>
      </c>
      <c r="E104" s="181">
        <v>52.5</v>
      </c>
      <c r="F104" s="181">
        <v>46.9</v>
      </c>
      <c r="G104" s="181">
        <v>45.5</v>
      </c>
      <c r="H104" s="181">
        <v>49.9</v>
      </c>
      <c r="I104" s="181">
        <v>49.9</v>
      </c>
    </row>
    <row r="105" spans="1:9" ht="26.25" thickBot="1">
      <c r="A105" s="118">
        <v>4</v>
      </c>
      <c r="B105" s="119" t="s">
        <v>504</v>
      </c>
      <c r="C105" s="181">
        <v>100</v>
      </c>
      <c r="D105" s="181">
        <v>100</v>
      </c>
      <c r="E105" s="181">
        <v>100</v>
      </c>
      <c r="F105" s="181">
        <v>100</v>
      </c>
      <c r="G105" s="181">
        <v>100</v>
      </c>
      <c r="H105" s="181">
        <v>100</v>
      </c>
      <c r="I105" s="181">
        <v>100</v>
      </c>
    </row>
  </sheetData>
  <mergeCells count="6">
    <mergeCell ref="A100:A101"/>
    <mergeCell ref="B100:B101"/>
    <mergeCell ref="C100:I100"/>
    <mergeCell ref="A4:A5"/>
    <mergeCell ref="B4:B5"/>
    <mergeCell ref="C4:I4"/>
  </mergeCells>
  <hyperlinks>
    <hyperlink ref="O2" location="Rekap!A1" display="← Kembali ke Rekap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38"/>
  <sheetViews>
    <sheetView workbookViewId="0">
      <selection activeCell="N2" sqref="N2"/>
    </sheetView>
  </sheetViews>
  <sheetFormatPr defaultRowHeight="15"/>
  <cols>
    <col min="1" max="1" width="4.5703125" customWidth="1"/>
    <col min="2" max="2" width="29.42578125" customWidth="1"/>
    <col min="3" max="4" width="0" hidden="1" customWidth="1"/>
    <col min="8" max="9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65" t="s">
        <v>54</v>
      </c>
      <c r="B4" s="465" t="s">
        <v>292</v>
      </c>
      <c r="C4" s="506" t="s">
        <v>288</v>
      </c>
      <c r="D4" s="506"/>
      <c r="E4" s="506"/>
      <c r="F4" s="506"/>
      <c r="G4" s="506"/>
      <c r="H4" s="506"/>
      <c r="I4" s="506"/>
    </row>
    <row r="5" spans="1:14" ht="15.75" thickBot="1">
      <c r="A5" s="466"/>
      <c r="B5" s="466"/>
      <c r="C5" s="117">
        <v>2015</v>
      </c>
      <c r="D5" s="117">
        <v>2016</v>
      </c>
      <c r="E5" s="117">
        <v>2017</v>
      </c>
      <c r="F5" s="117">
        <v>2018</v>
      </c>
      <c r="G5" s="117">
        <v>2019</v>
      </c>
      <c r="H5" s="117">
        <v>2020</v>
      </c>
      <c r="I5" s="117">
        <v>2021</v>
      </c>
    </row>
    <row r="6" spans="1:14" ht="26.25" thickBot="1">
      <c r="A6" s="118">
        <v>1</v>
      </c>
      <c r="B6" s="119" t="s">
        <v>899</v>
      </c>
      <c r="C6" s="181" t="s">
        <v>507</v>
      </c>
      <c r="D6" s="181">
        <v>0</v>
      </c>
      <c r="E6" s="183">
        <v>4.1000000000000003E-3</v>
      </c>
      <c r="F6" s="183">
        <v>5.0000000000000001E-4</v>
      </c>
      <c r="G6" s="183">
        <v>5.1000000000000004E-3</v>
      </c>
      <c r="H6" s="183">
        <v>6.7000000000000002E-3</v>
      </c>
      <c r="I6" s="183">
        <v>1.6999999999999999E-3</v>
      </c>
    </row>
    <row r="7" spans="1:14" ht="15.75" thickBot="1">
      <c r="A7" s="118">
        <v>2</v>
      </c>
      <c r="B7" s="165" t="s">
        <v>508</v>
      </c>
      <c r="C7" s="181">
        <v>0</v>
      </c>
      <c r="D7" s="181">
        <v>0</v>
      </c>
      <c r="E7" s="181">
        <v>12</v>
      </c>
      <c r="F7" s="181">
        <v>12</v>
      </c>
      <c r="G7" s="181">
        <v>12</v>
      </c>
      <c r="H7" s="181">
        <v>6</v>
      </c>
      <c r="I7" s="181">
        <v>6</v>
      </c>
    </row>
    <row r="8" spans="1:14" ht="15.75" thickBot="1">
      <c r="A8" s="118">
        <v>3</v>
      </c>
      <c r="B8" s="165" t="s">
        <v>509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</row>
    <row r="33" spans="1:9" ht="15.75" thickBot="1"/>
    <row r="34" spans="1:9" ht="15.75" thickBot="1">
      <c r="A34" s="465" t="s">
        <v>54</v>
      </c>
      <c r="B34" s="465" t="s">
        <v>292</v>
      </c>
      <c r="C34" s="506" t="s">
        <v>288</v>
      </c>
      <c r="D34" s="506"/>
      <c r="E34" s="506"/>
      <c r="F34" s="506"/>
      <c r="G34" s="506"/>
      <c r="H34" s="506"/>
      <c r="I34" s="506"/>
    </row>
    <row r="35" spans="1:9" ht="15.75" thickBot="1">
      <c r="A35" s="466"/>
      <c r="B35" s="466"/>
      <c r="C35" s="117">
        <v>2015</v>
      </c>
      <c r="D35" s="117">
        <v>2016</v>
      </c>
      <c r="E35" s="117">
        <v>2017</v>
      </c>
      <c r="F35" s="117">
        <v>2018</v>
      </c>
      <c r="G35" s="117">
        <v>2019</v>
      </c>
      <c r="H35" s="117">
        <v>2020</v>
      </c>
      <c r="I35" s="117">
        <v>2021</v>
      </c>
    </row>
    <row r="36" spans="1:9" ht="15.75" thickBot="1">
      <c r="A36" s="118">
        <v>1</v>
      </c>
      <c r="B36" s="165" t="s">
        <v>506</v>
      </c>
      <c r="C36" s="181" t="s">
        <v>507</v>
      </c>
      <c r="D36" s="181">
        <v>20</v>
      </c>
      <c r="E36" s="181">
        <v>60</v>
      </c>
      <c r="F36" s="181">
        <v>84</v>
      </c>
      <c r="G36" s="181">
        <v>100</v>
      </c>
      <c r="H36" s="181"/>
      <c r="I36" s="181"/>
    </row>
    <row r="37" spans="1:9" ht="15.75" thickBot="1">
      <c r="A37" s="118">
        <v>2</v>
      </c>
      <c r="B37" s="165" t="s">
        <v>508</v>
      </c>
      <c r="C37" s="181">
        <v>0</v>
      </c>
      <c r="D37" s="181">
        <v>0</v>
      </c>
      <c r="E37" s="181">
        <v>12</v>
      </c>
      <c r="F37" s="181">
        <v>12</v>
      </c>
      <c r="G37" s="181">
        <v>12</v>
      </c>
      <c r="H37" s="181">
        <v>6</v>
      </c>
      <c r="I37" s="181">
        <v>6</v>
      </c>
    </row>
    <row r="38" spans="1:9" ht="15.75" thickBot="1">
      <c r="A38" s="118">
        <v>3</v>
      </c>
      <c r="B38" s="165" t="s">
        <v>509</v>
      </c>
      <c r="C38" s="181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</row>
  </sheetData>
  <mergeCells count="6">
    <mergeCell ref="A4:A5"/>
    <mergeCell ref="B4:B5"/>
    <mergeCell ref="C4:I4"/>
    <mergeCell ref="A34:A35"/>
    <mergeCell ref="B34:B35"/>
    <mergeCell ref="C34:I34"/>
  </mergeCells>
  <hyperlinks>
    <hyperlink ref="N2" location="Rekap!A1" display="← Kembali ke Rekap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A4" sqref="A4:I12"/>
    </sheetView>
  </sheetViews>
  <sheetFormatPr defaultRowHeight="15"/>
  <cols>
    <col min="1" max="1" width="3.42578125" customWidth="1"/>
    <col min="2" max="2" width="33.7109375" customWidth="1"/>
    <col min="3" max="3" width="8.7109375" hidden="1" customWidth="1"/>
    <col min="4" max="4" width="0" hidden="1" customWidth="1"/>
    <col min="8" max="9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65" t="s">
        <v>54</v>
      </c>
      <c r="B4" s="465" t="s">
        <v>292</v>
      </c>
      <c r="C4" s="506" t="s">
        <v>288</v>
      </c>
      <c r="D4" s="506"/>
      <c r="E4" s="506"/>
      <c r="F4" s="506"/>
      <c r="G4" s="506"/>
      <c r="H4" s="506"/>
      <c r="I4" s="506"/>
    </row>
    <row r="5" spans="1:14" ht="15.75" thickBot="1">
      <c r="A5" s="466"/>
      <c r="B5" s="466"/>
      <c r="C5" s="117">
        <v>2015</v>
      </c>
      <c r="D5" s="117">
        <v>2016</v>
      </c>
      <c r="E5" s="117">
        <v>2017</v>
      </c>
      <c r="F5" s="117">
        <v>2018</v>
      </c>
      <c r="G5" s="117">
        <v>2019</v>
      </c>
      <c r="H5" s="117">
        <v>2020</v>
      </c>
      <c r="I5" s="117">
        <v>2021</v>
      </c>
    </row>
    <row r="6" spans="1:14" ht="15.75" thickBot="1">
      <c r="A6" s="118">
        <v>1</v>
      </c>
      <c r="B6" s="165" t="s">
        <v>511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 t="s">
        <v>900</v>
      </c>
    </row>
    <row r="7" spans="1:14" ht="15.75" thickBot="1">
      <c r="A7" s="118">
        <v>2</v>
      </c>
      <c r="B7" s="165" t="s">
        <v>512</v>
      </c>
      <c r="C7" s="181">
        <v>67.400000000000006</v>
      </c>
      <c r="D7" s="181">
        <v>68.23</v>
      </c>
      <c r="E7" s="181">
        <v>67.14</v>
      </c>
      <c r="F7" s="181">
        <v>70</v>
      </c>
      <c r="G7" s="181">
        <v>70</v>
      </c>
      <c r="H7" s="181">
        <v>67.5</v>
      </c>
      <c r="I7" s="181">
        <v>57.86</v>
      </c>
    </row>
    <row r="8" spans="1:14" ht="15.75" thickBot="1">
      <c r="A8" s="118">
        <v>3</v>
      </c>
      <c r="B8" s="165" t="s">
        <v>513</v>
      </c>
      <c r="C8" s="181">
        <v>98.34</v>
      </c>
      <c r="D8" s="181">
        <v>98.34</v>
      </c>
      <c r="E8" s="181">
        <v>98.34</v>
      </c>
      <c r="F8" s="181">
        <v>83.92</v>
      </c>
      <c r="G8" s="181">
        <v>95.07</v>
      </c>
      <c r="H8" s="181">
        <v>86.16</v>
      </c>
      <c r="I8" s="181">
        <v>83.9</v>
      </c>
    </row>
    <row r="9" spans="1:14" ht="15.75" thickBot="1">
      <c r="A9" s="118">
        <v>4</v>
      </c>
      <c r="B9" s="165" t="s">
        <v>514</v>
      </c>
      <c r="C9" s="181">
        <v>0</v>
      </c>
      <c r="D9" s="181">
        <v>71.069999999999993</v>
      </c>
      <c r="E9" s="181">
        <v>71.069999999999993</v>
      </c>
      <c r="F9" s="181">
        <v>71.069999999999993</v>
      </c>
      <c r="G9" s="181">
        <v>78.53</v>
      </c>
      <c r="H9" s="181">
        <v>62.62</v>
      </c>
      <c r="I9" s="181">
        <v>62.85</v>
      </c>
    </row>
    <row r="10" spans="1:14" ht="15.75" thickBot="1">
      <c r="A10" s="118">
        <v>5</v>
      </c>
      <c r="B10" s="165" t="s">
        <v>515</v>
      </c>
      <c r="C10" s="181">
        <v>0</v>
      </c>
      <c r="D10" s="181">
        <v>78.400000000000006</v>
      </c>
      <c r="E10" s="181">
        <v>78.069999999999993</v>
      </c>
      <c r="F10" s="181">
        <v>74.599999999999994</v>
      </c>
      <c r="G10" s="181">
        <v>80.930000000000007</v>
      </c>
      <c r="H10" s="181">
        <v>73.98</v>
      </c>
      <c r="I10" s="181">
        <v>69.5</v>
      </c>
    </row>
    <row r="11" spans="1:14" ht="15.75" thickBot="1">
      <c r="A11" s="118">
        <v>6</v>
      </c>
      <c r="B11" s="165" t="s">
        <v>516</v>
      </c>
      <c r="C11" s="181">
        <v>0</v>
      </c>
      <c r="D11" s="181">
        <v>0</v>
      </c>
      <c r="E11" s="181">
        <v>16.68</v>
      </c>
      <c r="F11" s="181">
        <v>16.68</v>
      </c>
      <c r="G11" s="181">
        <v>18.54</v>
      </c>
      <c r="H11" s="181">
        <v>27.66</v>
      </c>
      <c r="I11" s="181">
        <v>27.73</v>
      </c>
    </row>
    <row r="12" spans="1:14" ht="15.75" thickBot="1">
      <c r="A12" s="118">
        <v>7</v>
      </c>
      <c r="B12" s="165" t="s">
        <v>517</v>
      </c>
      <c r="C12" s="181">
        <v>1.69</v>
      </c>
      <c r="D12" s="181">
        <v>1.69</v>
      </c>
      <c r="E12" s="181">
        <v>1.69</v>
      </c>
      <c r="F12" s="181">
        <v>1.69</v>
      </c>
      <c r="G12" s="181">
        <v>1.69</v>
      </c>
      <c r="H12" s="181">
        <v>1.69</v>
      </c>
      <c r="I12" s="181">
        <v>1.69</v>
      </c>
    </row>
  </sheetData>
  <mergeCells count="3"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A16" sqref="A16"/>
    </sheetView>
  </sheetViews>
  <sheetFormatPr defaultRowHeight="15"/>
  <cols>
    <col min="1" max="1" width="20.85546875" customWidth="1"/>
    <col min="2" max="2" width="0" hidden="1" customWidth="1"/>
    <col min="3" max="3" width="10" customWidth="1"/>
    <col min="6" max="6" width="8.7109375" style="112"/>
  </cols>
  <sheetData>
    <row r="1" spans="1:16" ht="15.75" thickBot="1"/>
    <row r="2" spans="1:16" ht="16.5" thickBot="1">
      <c r="A2" s="439" t="s">
        <v>110</v>
      </c>
      <c r="B2" s="442" t="s">
        <v>131</v>
      </c>
      <c r="C2" s="443"/>
      <c r="D2" s="443"/>
      <c r="E2" s="443"/>
      <c r="F2" s="443"/>
      <c r="G2" s="444"/>
      <c r="H2" s="29"/>
      <c r="P2" s="167" t="s">
        <v>411</v>
      </c>
    </row>
    <row r="3" spans="1:16" ht="16.5" thickBot="1">
      <c r="A3" s="441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  <c r="H3" s="29"/>
    </row>
    <row r="4" spans="1:16" ht="16.5" thickBot="1">
      <c r="A4" s="49" t="s">
        <v>114</v>
      </c>
      <c r="B4" s="56">
        <v>1010.8</v>
      </c>
      <c r="C4" s="57">
        <v>1008.9</v>
      </c>
      <c r="D4" s="57">
        <v>1007.3</v>
      </c>
      <c r="E4" s="57">
        <v>1014.6</v>
      </c>
      <c r="F4" s="57">
        <v>1013.8</v>
      </c>
      <c r="G4" s="57">
        <v>1008.1</v>
      </c>
      <c r="H4" s="29"/>
    </row>
    <row r="5" spans="1:16" ht="16.5" thickBot="1">
      <c r="A5" s="49" t="s">
        <v>115</v>
      </c>
      <c r="B5" s="56">
        <v>1010.6</v>
      </c>
      <c r="C5" s="57">
        <v>1009.5</v>
      </c>
      <c r="D5" s="57">
        <v>1009.3</v>
      </c>
      <c r="E5" s="57">
        <v>1015</v>
      </c>
      <c r="F5" s="57">
        <v>1013.9</v>
      </c>
      <c r="G5" s="57">
        <v>1008.8</v>
      </c>
      <c r="H5" s="29"/>
    </row>
    <row r="6" spans="1:16" ht="16.5" thickBot="1">
      <c r="A6" s="49" t="s">
        <v>116</v>
      </c>
      <c r="B6" s="56">
        <v>1010.8</v>
      </c>
      <c r="C6" s="57">
        <v>1009.4</v>
      </c>
      <c r="D6" s="57">
        <v>1008.6</v>
      </c>
      <c r="E6" s="57">
        <v>1015.1</v>
      </c>
      <c r="F6" s="57">
        <v>1013.8</v>
      </c>
      <c r="G6" s="57">
        <v>1008.9</v>
      </c>
      <c r="H6" s="29"/>
    </row>
    <row r="7" spans="1:16" ht="16.5" thickBot="1">
      <c r="A7" s="49" t="s">
        <v>117</v>
      </c>
      <c r="B7" s="56">
        <v>1009.8</v>
      </c>
      <c r="C7" s="57">
        <v>1009.6</v>
      </c>
      <c r="D7" s="57">
        <v>1008.7</v>
      </c>
      <c r="E7" s="57">
        <v>1013.4</v>
      </c>
      <c r="F7" s="57">
        <v>1013.2</v>
      </c>
      <c r="G7" s="57">
        <v>1009.4</v>
      </c>
      <c r="H7" s="29"/>
    </row>
    <row r="8" spans="1:16" ht="16.5" thickBot="1">
      <c r="A8" s="49" t="s">
        <v>118</v>
      </c>
      <c r="B8" s="57">
        <v>1009.1</v>
      </c>
      <c r="C8" s="57">
        <v>1010.1</v>
      </c>
      <c r="D8" s="57">
        <v>1008.6</v>
      </c>
      <c r="E8" s="57">
        <v>1014</v>
      </c>
      <c r="F8" s="57">
        <v>1013.3</v>
      </c>
      <c r="G8" s="57">
        <v>1008.6</v>
      </c>
      <c r="H8" s="29"/>
    </row>
    <row r="9" spans="1:16" ht="16.5" thickBot="1">
      <c r="A9" s="49" t="s">
        <v>119</v>
      </c>
      <c r="B9" s="57">
        <v>1010.2</v>
      </c>
      <c r="C9" s="57">
        <v>1010.4</v>
      </c>
      <c r="D9" s="57">
        <v>1009.7</v>
      </c>
      <c r="E9" s="57">
        <v>1013.4</v>
      </c>
      <c r="F9" s="57">
        <v>1012.5</v>
      </c>
      <c r="G9" s="57">
        <v>1009.9</v>
      </c>
      <c r="H9" s="29"/>
    </row>
    <row r="10" spans="1:16" ht="16.5" thickBot="1">
      <c r="A10" s="49" t="s">
        <v>120</v>
      </c>
      <c r="B10" s="57">
        <v>1009.6</v>
      </c>
      <c r="C10" s="57">
        <v>1010</v>
      </c>
      <c r="D10" s="57">
        <v>1009.3</v>
      </c>
      <c r="E10" s="57">
        <v>1014.6</v>
      </c>
      <c r="F10" s="57">
        <v>1012.1</v>
      </c>
      <c r="G10" s="57">
        <v>1009.5</v>
      </c>
      <c r="H10" s="29"/>
    </row>
    <row r="11" spans="1:16" ht="16.5" thickBot="1">
      <c r="A11" s="49" t="s">
        <v>121</v>
      </c>
      <c r="B11" s="57">
        <v>1009.5</v>
      </c>
      <c r="C11" s="57">
        <v>1009.9</v>
      </c>
      <c r="D11" s="57">
        <v>1009.9</v>
      </c>
      <c r="E11" s="57">
        <v>1014.3</v>
      </c>
      <c r="F11" s="57">
        <v>1013.7</v>
      </c>
      <c r="G11" s="57">
        <v>1010</v>
      </c>
      <c r="H11" s="29"/>
    </row>
    <row r="12" spans="1:16" ht="16.5" thickBot="1">
      <c r="A12" s="49" t="s">
        <v>122</v>
      </c>
      <c r="B12" s="57">
        <v>1009.5</v>
      </c>
      <c r="C12" s="57">
        <v>1008.7</v>
      </c>
      <c r="D12" s="57">
        <v>1010.1</v>
      </c>
      <c r="E12" s="57">
        <v>1015.4</v>
      </c>
      <c r="F12" s="57">
        <v>1012.8</v>
      </c>
      <c r="G12" s="57">
        <v>1009.4</v>
      </c>
      <c r="H12" s="29"/>
    </row>
    <row r="13" spans="1:16" ht="16.5" thickBot="1">
      <c r="A13" s="49" t="s">
        <v>123</v>
      </c>
      <c r="B13" s="57">
        <v>1009.1</v>
      </c>
      <c r="C13" s="57">
        <v>1008.1</v>
      </c>
      <c r="D13" s="57">
        <v>1010.2</v>
      </c>
      <c r="E13" s="57">
        <v>1013.7</v>
      </c>
      <c r="F13" s="57">
        <v>1012.6</v>
      </c>
      <c r="G13" s="57">
        <v>1009</v>
      </c>
      <c r="H13" s="29"/>
    </row>
    <row r="14" spans="1:16" ht="16.5" thickBot="1">
      <c r="A14" s="49" t="s">
        <v>124</v>
      </c>
      <c r="B14" s="57">
        <v>1008.7</v>
      </c>
      <c r="C14" s="57">
        <v>1007.1</v>
      </c>
      <c r="D14" s="57">
        <v>1009.5</v>
      </c>
      <c r="E14" s="57">
        <v>1013.4</v>
      </c>
      <c r="F14" s="57">
        <v>1014.1</v>
      </c>
      <c r="G14" s="57">
        <v>1008</v>
      </c>
      <c r="H14" s="29"/>
    </row>
    <row r="15" spans="1:16" ht="16.5" thickBot="1">
      <c r="A15" s="49" t="s">
        <v>125</v>
      </c>
      <c r="B15" s="57">
        <v>1008.2</v>
      </c>
      <c r="C15" s="57">
        <v>1008.2</v>
      </c>
      <c r="D15" s="57">
        <v>1009</v>
      </c>
      <c r="E15" s="57">
        <v>1012.7</v>
      </c>
      <c r="F15" s="57">
        <v>1010.9</v>
      </c>
      <c r="G15" s="57">
        <v>1008.2</v>
      </c>
      <c r="H15" s="29"/>
    </row>
    <row r="16" spans="1:16" ht="16.5" thickBot="1">
      <c r="A16" s="432" t="s">
        <v>126</v>
      </c>
      <c r="B16" s="58">
        <v>1009.7</v>
      </c>
      <c r="C16" s="58">
        <v>1009.2</v>
      </c>
      <c r="D16" s="58">
        <v>1009.2</v>
      </c>
      <c r="E16" s="58">
        <v>1014.1</v>
      </c>
      <c r="F16" s="58">
        <v>1013.1</v>
      </c>
      <c r="G16" s="58">
        <f>SUM(G3:G15)/12</f>
        <v>1177.3999999999999</v>
      </c>
      <c r="H16" s="53"/>
    </row>
    <row r="17" spans="1:8" ht="14.45" customHeight="1">
      <c r="A17" s="54" t="s">
        <v>127</v>
      </c>
      <c r="B17" s="54"/>
      <c r="C17" s="54"/>
      <c r="D17" s="54"/>
      <c r="E17" s="54"/>
      <c r="F17" s="54"/>
      <c r="G17" s="54"/>
      <c r="H17" s="55"/>
    </row>
  </sheetData>
  <mergeCells count="2">
    <mergeCell ref="A2:A3"/>
    <mergeCell ref="B2:G2"/>
  </mergeCells>
  <hyperlinks>
    <hyperlink ref="P2" location="Rekap!A1" display="← Kembali ke Rekap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3:N13"/>
  <sheetViews>
    <sheetView workbookViewId="0">
      <selection activeCell="N3" sqref="N3"/>
    </sheetView>
  </sheetViews>
  <sheetFormatPr defaultRowHeight="15"/>
  <cols>
    <col min="1" max="1" width="4.42578125" customWidth="1"/>
    <col min="2" max="2" width="34.7109375" customWidth="1"/>
    <col min="3" max="4" width="0" hidden="1" customWidth="1"/>
    <col min="8" max="8" width="8.7109375" style="112"/>
  </cols>
  <sheetData>
    <row r="3" spans="1:14" ht="15.75" thickBot="1">
      <c r="N3" s="167" t="s">
        <v>411</v>
      </c>
    </row>
    <row r="4" spans="1:14" ht="15.75" thickBot="1">
      <c r="A4" s="495" t="s">
        <v>54</v>
      </c>
      <c r="B4" s="497" t="s">
        <v>299</v>
      </c>
      <c r="C4" s="467" t="s">
        <v>288</v>
      </c>
      <c r="D4" s="468"/>
      <c r="E4" s="468"/>
      <c r="F4" s="468"/>
      <c r="G4" s="468"/>
      <c r="H4" s="468"/>
      <c r="I4" s="469"/>
    </row>
    <row r="5" spans="1:14" ht="15.75" thickBot="1">
      <c r="A5" s="496"/>
      <c r="B5" s="498"/>
      <c r="C5" s="91">
        <v>2015</v>
      </c>
      <c r="D5" s="91">
        <v>2016</v>
      </c>
      <c r="E5" s="91">
        <v>2017</v>
      </c>
      <c r="F5" s="91">
        <v>2018</v>
      </c>
      <c r="G5" s="91">
        <v>2019</v>
      </c>
      <c r="H5" s="91">
        <v>2020</v>
      </c>
      <c r="I5" s="91">
        <v>2021</v>
      </c>
    </row>
    <row r="6" spans="1:14">
      <c r="A6" s="175">
        <v>1</v>
      </c>
      <c r="B6" s="176" t="s">
        <v>519</v>
      </c>
      <c r="C6" s="177">
        <v>28108</v>
      </c>
      <c r="D6" s="177">
        <v>29778</v>
      </c>
      <c r="E6" s="177">
        <v>31917</v>
      </c>
      <c r="F6" s="177">
        <v>36614</v>
      </c>
      <c r="G6" s="200">
        <v>55986</v>
      </c>
      <c r="H6" s="200">
        <v>63072</v>
      </c>
      <c r="I6" s="200">
        <v>2252</v>
      </c>
    </row>
    <row r="7" spans="1:14">
      <c r="A7" s="175">
        <v>2</v>
      </c>
      <c r="B7" s="176" t="s">
        <v>520</v>
      </c>
      <c r="C7" s="177">
        <v>163111</v>
      </c>
      <c r="D7" s="177">
        <v>170698</v>
      </c>
      <c r="E7" s="177">
        <v>185692</v>
      </c>
      <c r="F7" s="177">
        <v>195494</v>
      </c>
      <c r="G7" s="200">
        <v>146206</v>
      </c>
      <c r="H7" s="200">
        <v>149885</v>
      </c>
      <c r="I7" s="200">
        <v>159594</v>
      </c>
    </row>
    <row r="8" spans="1:14">
      <c r="A8" s="175">
        <v>3</v>
      </c>
      <c r="B8" s="176" t="s">
        <v>521</v>
      </c>
      <c r="C8" s="201">
        <v>134424</v>
      </c>
      <c r="D8" s="201">
        <v>149291</v>
      </c>
      <c r="E8" s="201">
        <v>149895</v>
      </c>
      <c r="F8" s="201">
        <v>193383</v>
      </c>
      <c r="G8" s="200">
        <v>203928</v>
      </c>
      <c r="H8" s="200">
        <v>205690</v>
      </c>
      <c r="I8" s="200">
        <v>164220</v>
      </c>
    </row>
    <row r="9" spans="1:14">
      <c r="A9" s="175">
        <v>4</v>
      </c>
      <c r="B9" s="176" t="s">
        <v>522</v>
      </c>
      <c r="C9" s="191">
        <v>79.400000000000006</v>
      </c>
      <c r="D9" s="191">
        <v>83.38</v>
      </c>
      <c r="E9" s="191">
        <v>81.73</v>
      </c>
      <c r="F9" s="191">
        <v>82.95</v>
      </c>
      <c r="G9" s="190">
        <v>70.36</v>
      </c>
      <c r="H9" s="190">
        <v>64.91</v>
      </c>
      <c r="I9" s="190">
        <v>81.209999999999994</v>
      </c>
    </row>
    <row r="10" spans="1:14">
      <c r="A10" s="175">
        <v>5</v>
      </c>
      <c r="B10" s="176" t="s">
        <v>523</v>
      </c>
      <c r="C10" s="191">
        <v>59.57</v>
      </c>
      <c r="D10" s="191">
        <v>64.86</v>
      </c>
      <c r="E10" s="191">
        <v>62.6</v>
      </c>
      <c r="F10" s="191">
        <v>86.03</v>
      </c>
      <c r="G10" s="190">
        <v>87.52</v>
      </c>
      <c r="H10" s="190">
        <v>90.15</v>
      </c>
      <c r="I10" s="190">
        <v>70.989999999999995</v>
      </c>
    </row>
    <row r="11" spans="1:14">
      <c r="A11" s="175">
        <v>6</v>
      </c>
      <c r="B11" s="176" t="s">
        <v>524</v>
      </c>
      <c r="C11" s="191">
        <v>51.62</v>
      </c>
      <c r="D11" s="191">
        <v>53.69</v>
      </c>
      <c r="E11" s="191">
        <v>57.91</v>
      </c>
      <c r="F11" s="191">
        <v>60.59</v>
      </c>
      <c r="G11" s="190">
        <v>45.13</v>
      </c>
      <c r="H11" s="190">
        <v>46.12</v>
      </c>
      <c r="I11" s="190">
        <v>42.97</v>
      </c>
    </row>
    <row r="12" spans="1:14">
      <c r="A12" s="175">
        <v>7</v>
      </c>
      <c r="B12" s="176" t="s">
        <v>525</v>
      </c>
      <c r="C12" s="191">
        <v>100</v>
      </c>
      <c r="D12" s="191">
        <v>100</v>
      </c>
      <c r="E12" s="191">
        <v>100</v>
      </c>
      <c r="F12" s="191">
        <v>100</v>
      </c>
      <c r="G12" s="190">
        <v>100</v>
      </c>
      <c r="H12" s="190">
        <v>100</v>
      </c>
      <c r="I12" s="190">
        <v>100</v>
      </c>
    </row>
    <row r="13" spans="1:14" ht="15.75" thickBot="1">
      <c r="A13" s="202">
        <v>8</v>
      </c>
      <c r="B13" s="203" t="s">
        <v>526</v>
      </c>
      <c r="C13" s="204"/>
      <c r="D13" s="204"/>
      <c r="E13" s="204"/>
      <c r="F13" s="204"/>
      <c r="G13" s="205">
        <v>17.86</v>
      </c>
      <c r="H13" s="205">
        <v>4.51</v>
      </c>
      <c r="I13" s="205">
        <v>32.6</v>
      </c>
    </row>
  </sheetData>
  <mergeCells count="3">
    <mergeCell ref="A4:A5"/>
    <mergeCell ref="B4:B5"/>
    <mergeCell ref="C4:I4"/>
  </mergeCells>
  <hyperlinks>
    <hyperlink ref="N3" location="Rekap!A1" display="← Kembali ke Rekap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A3" sqref="A3:I9"/>
    </sheetView>
  </sheetViews>
  <sheetFormatPr defaultRowHeight="15"/>
  <cols>
    <col min="1" max="1" width="4.140625" customWidth="1"/>
    <col min="2" max="2" width="28.5703125" customWidth="1"/>
    <col min="3" max="4" width="0" hidden="1" customWidth="1"/>
  </cols>
  <sheetData>
    <row r="2" spans="1:12" ht="15.75" thickBot="1">
      <c r="L2" s="167" t="s">
        <v>411</v>
      </c>
    </row>
    <row r="3" spans="1:12" ht="15.75" thickBot="1">
      <c r="A3" s="465" t="s">
        <v>54</v>
      </c>
      <c r="B3" s="465" t="s">
        <v>292</v>
      </c>
      <c r="C3" s="499" t="s">
        <v>288</v>
      </c>
      <c r="D3" s="500"/>
      <c r="E3" s="500"/>
      <c r="F3" s="500"/>
      <c r="G3" s="500"/>
      <c r="H3" s="500"/>
      <c r="I3" s="501"/>
    </row>
    <row r="4" spans="1:12" ht="15.75" thickBot="1">
      <c r="A4" s="466"/>
      <c r="B4" s="466"/>
      <c r="C4" s="90">
        <v>2015</v>
      </c>
      <c r="D4" s="90">
        <v>2016</v>
      </c>
      <c r="E4" s="90">
        <v>2017</v>
      </c>
      <c r="F4" s="90">
        <v>2018</v>
      </c>
      <c r="G4" s="90">
        <v>2019</v>
      </c>
      <c r="H4" s="91">
        <v>2020</v>
      </c>
      <c r="I4" s="91">
        <v>2021</v>
      </c>
    </row>
    <row r="5" spans="1:12" ht="15.75" thickBot="1">
      <c r="A5" s="118">
        <v>1</v>
      </c>
      <c r="B5" s="165" t="s">
        <v>528</v>
      </c>
      <c r="C5" s="181" t="s">
        <v>290</v>
      </c>
      <c r="D5" s="181">
        <v>14</v>
      </c>
      <c r="E5" s="181">
        <v>16</v>
      </c>
      <c r="F5" s="181">
        <v>18</v>
      </c>
      <c r="G5" s="181">
        <v>21</v>
      </c>
      <c r="H5" s="89">
        <v>23</v>
      </c>
      <c r="I5" s="89">
        <v>45</v>
      </c>
    </row>
    <row r="6" spans="1:12" ht="15.75" thickBot="1">
      <c r="A6" s="118">
        <v>2</v>
      </c>
      <c r="B6" s="165" t="s">
        <v>529</v>
      </c>
      <c r="C6" s="183">
        <v>0.106</v>
      </c>
      <c r="D6" s="183">
        <v>0.106</v>
      </c>
      <c r="E6" s="183">
        <v>0.106</v>
      </c>
      <c r="F6" s="183">
        <v>0.106</v>
      </c>
      <c r="G6" s="183">
        <v>0.1111</v>
      </c>
      <c r="H6" s="183">
        <v>0.1111</v>
      </c>
      <c r="I6" s="183">
        <v>0.1111</v>
      </c>
    </row>
    <row r="7" spans="1:12" ht="15.75" thickBot="1">
      <c r="A7" s="118">
        <v>3</v>
      </c>
      <c r="B7" s="165" t="s">
        <v>530</v>
      </c>
      <c r="C7" s="322">
        <v>1</v>
      </c>
      <c r="D7" s="322">
        <v>1</v>
      </c>
      <c r="E7" s="322">
        <v>1</v>
      </c>
      <c r="F7" s="322">
        <v>1</v>
      </c>
      <c r="G7" s="322">
        <v>1</v>
      </c>
      <c r="H7" s="322">
        <v>1</v>
      </c>
      <c r="I7" s="322">
        <v>1</v>
      </c>
    </row>
    <row r="8" spans="1:12" ht="15.75" thickBot="1">
      <c r="A8" s="118">
        <v>4</v>
      </c>
      <c r="B8" s="165" t="s">
        <v>531</v>
      </c>
      <c r="C8" s="322">
        <v>1</v>
      </c>
      <c r="D8" s="322">
        <v>1</v>
      </c>
      <c r="E8" s="322">
        <v>1</v>
      </c>
      <c r="F8" s="322">
        <v>1</v>
      </c>
      <c r="G8" s="322">
        <v>1</v>
      </c>
      <c r="H8" s="322">
        <v>1</v>
      </c>
      <c r="I8" s="322">
        <v>1</v>
      </c>
    </row>
    <row r="9" spans="1:12" ht="15.75" thickBot="1">
      <c r="A9" s="118">
        <v>5</v>
      </c>
      <c r="B9" s="165" t="s">
        <v>532</v>
      </c>
      <c r="C9" s="181"/>
      <c r="D9" s="181"/>
      <c r="E9" s="181">
        <v>36</v>
      </c>
      <c r="F9" s="181">
        <v>54</v>
      </c>
      <c r="G9" s="181">
        <v>151</v>
      </c>
      <c r="H9" s="89">
        <v>157</v>
      </c>
      <c r="I9" s="89">
        <v>159</v>
      </c>
    </row>
  </sheetData>
  <mergeCells count="3">
    <mergeCell ref="A3:A4"/>
    <mergeCell ref="B3:B4"/>
    <mergeCell ref="C3:I3"/>
  </mergeCells>
  <hyperlinks>
    <hyperlink ref="L2" location="Rekap!A1" display="← Kembali ke Rekap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3"/>
  <sheetViews>
    <sheetView workbookViewId="0"/>
  </sheetViews>
  <sheetFormatPr defaultRowHeight="15"/>
  <cols>
    <col min="1" max="1" width="4.42578125" customWidth="1"/>
    <col min="2" max="2" width="26.140625" customWidth="1"/>
    <col min="6" max="6" width="24.42578125" customWidth="1"/>
  </cols>
  <sheetData>
    <row r="2" spans="1:11" ht="15.75" thickBot="1">
      <c r="K2" s="167" t="s">
        <v>411</v>
      </c>
    </row>
    <row r="3" spans="1:11" ht="26.25" thickBot="1">
      <c r="A3" s="207" t="s">
        <v>58</v>
      </c>
      <c r="B3" s="208" t="s">
        <v>534</v>
      </c>
      <c r="C3" s="208" t="s">
        <v>535</v>
      </c>
      <c r="D3" s="208" t="s">
        <v>536</v>
      </c>
      <c r="E3" s="208" t="s">
        <v>537</v>
      </c>
      <c r="F3" s="208" t="s">
        <v>538</v>
      </c>
    </row>
    <row r="4" spans="1:11" ht="38.25">
      <c r="A4" s="209">
        <v>1</v>
      </c>
      <c r="B4" s="210" t="s">
        <v>553</v>
      </c>
      <c r="C4" s="211">
        <v>2</v>
      </c>
      <c r="D4" s="211">
        <v>2</v>
      </c>
      <c r="E4" s="211">
        <v>1</v>
      </c>
      <c r="F4" s="212" t="s">
        <v>539</v>
      </c>
    </row>
    <row r="5" spans="1:11" ht="26.25" thickBot="1">
      <c r="A5" s="213"/>
      <c r="B5" s="214"/>
      <c r="C5" s="211"/>
      <c r="D5" s="214"/>
      <c r="E5" s="214"/>
      <c r="F5" s="212" t="s">
        <v>540</v>
      </c>
    </row>
    <row r="6" spans="1:11" ht="39" thickBot="1">
      <c r="A6" s="215">
        <v>2</v>
      </c>
      <c r="B6" s="216" t="s">
        <v>541</v>
      </c>
      <c r="C6" s="217">
        <v>55</v>
      </c>
      <c r="D6" s="217">
        <v>28</v>
      </c>
      <c r="E6" s="217">
        <v>16</v>
      </c>
      <c r="F6" s="218" t="s">
        <v>542</v>
      </c>
    </row>
    <row r="7" spans="1:11" ht="39" thickBot="1">
      <c r="A7" s="219">
        <v>3</v>
      </c>
      <c r="B7" s="220" t="s">
        <v>543</v>
      </c>
      <c r="C7" s="221">
        <v>123</v>
      </c>
      <c r="D7" s="221">
        <v>138</v>
      </c>
      <c r="E7" s="221">
        <v>142</v>
      </c>
      <c r="F7" s="222" t="s">
        <v>544</v>
      </c>
    </row>
    <row r="8" spans="1:11" ht="26.25" thickBot="1">
      <c r="A8" s="219">
        <v>4</v>
      </c>
      <c r="B8" s="220" t="s">
        <v>545</v>
      </c>
      <c r="C8" s="221">
        <v>15</v>
      </c>
      <c r="D8" s="221">
        <v>27</v>
      </c>
      <c r="E8" s="221">
        <v>36</v>
      </c>
      <c r="F8" s="222" t="s">
        <v>546</v>
      </c>
    </row>
    <row r="9" spans="1:11">
      <c r="A9" s="209">
        <v>5</v>
      </c>
      <c r="B9" s="210" t="s">
        <v>547</v>
      </c>
      <c r="C9" s="211">
        <v>3</v>
      </c>
      <c r="D9" s="211">
        <v>3</v>
      </c>
      <c r="E9" s="211">
        <v>3</v>
      </c>
      <c r="F9" s="212" t="s">
        <v>548</v>
      </c>
    </row>
    <row r="10" spans="1:11">
      <c r="A10" s="213"/>
      <c r="B10" s="214"/>
      <c r="C10" s="211"/>
      <c r="D10" s="214"/>
      <c r="E10" s="214"/>
      <c r="F10" s="212" t="s">
        <v>549</v>
      </c>
    </row>
    <row r="11" spans="1:11" ht="25.5">
      <c r="A11" s="213"/>
      <c r="B11" s="214"/>
      <c r="C11" s="211"/>
      <c r="D11" s="214"/>
      <c r="E11" s="214"/>
      <c r="F11" s="212" t="s">
        <v>550</v>
      </c>
    </row>
    <row r="12" spans="1:11" ht="26.25" thickBot="1">
      <c r="A12" s="223"/>
      <c r="B12" s="224"/>
      <c r="C12" s="221"/>
      <c r="D12" s="224"/>
      <c r="E12" s="224"/>
      <c r="F12" s="222" t="s">
        <v>551</v>
      </c>
    </row>
    <row r="13" spans="1:11" ht="15.75" thickBot="1">
      <c r="A13" s="223"/>
      <c r="B13" s="220" t="s">
        <v>552</v>
      </c>
      <c r="C13" s="225">
        <v>198</v>
      </c>
      <c r="D13" s="225">
        <v>198</v>
      </c>
      <c r="E13" s="225">
        <v>198</v>
      </c>
      <c r="F13" s="222"/>
    </row>
  </sheetData>
  <hyperlinks>
    <hyperlink ref="K2" location="Rekap!A1" display="← Kembali ke Rekap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L2" sqref="L2"/>
    </sheetView>
  </sheetViews>
  <sheetFormatPr defaultRowHeight="15"/>
  <cols>
    <col min="1" max="1" width="4.42578125" customWidth="1"/>
    <col min="2" max="2" width="41" customWidth="1"/>
    <col min="3" max="4" width="0" hidden="1" customWidth="1"/>
    <col min="8" max="8" width="8.7109375" style="112"/>
  </cols>
  <sheetData>
    <row r="2" spans="1:12">
      <c r="L2" s="167" t="s">
        <v>411</v>
      </c>
    </row>
    <row r="3" spans="1:12" ht="15.75" thickBot="1"/>
    <row r="4" spans="1:12" ht="15.75" thickBot="1">
      <c r="A4" s="82" t="s">
        <v>54</v>
      </c>
      <c r="B4" s="125" t="s">
        <v>292</v>
      </c>
      <c r="C4" s="125">
        <v>2015</v>
      </c>
      <c r="D4" s="125">
        <v>2016</v>
      </c>
      <c r="E4" s="125">
        <v>2017</v>
      </c>
      <c r="F4" s="125">
        <v>2018</v>
      </c>
      <c r="G4" s="125">
        <v>2019</v>
      </c>
      <c r="H4" s="397">
        <v>2020</v>
      </c>
      <c r="I4" s="125">
        <v>2020</v>
      </c>
    </row>
    <row r="5" spans="1:12" ht="15.75" thickBot="1">
      <c r="A5" s="84">
        <v>1</v>
      </c>
      <c r="B5" s="85" t="s">
        <v>555</v>
      </c>
      <c r="C5" s="120">
        <v>212882</v>
      </c>
      <c r="D5" s="120">
        <v>101739</v>
      </c>
      <c r="E5" s="120">
        <v>102823</v>
      </c>
      <c r="F5" s="120">
        <v>103771</v>
      </c>
      <c r="G5" s="120">
        <v>131545</v>
      </c>
      <c r="H5" s="120">
        <v>123390</v>
      </c>
      <c r="I5" s="120">
        <v>86750</v>
      </c>
    </row>
    <row r="6" spans="1:12" ht="15.75" thickBot="1">
      <c r="A6" s="84">
        <v>2</v>
      </c>
      <c r="B6" s="85" t="s">
        <v>556</v>
      </c>
      <c r="C6" s="120">
        <v>89114</v>
      </c>
      <c r="D6" s="120">
        <v>94671</v>
      </c>
      <c r="E6" s="120">
        <v>96138</v>
      </c>
      <c r="F6" s="120">
        <v>23312</v>
      </c>
      <c r="G6" s="120">
        <v>66603</v>
      </c>
      <c r="H6" s="120">
        <v>68341</v>
      </c>
      <c r="I6" s="120">
        <v>45749</v>
      </c>
    </row>
    <row r="7" spans="1:12" ht="15.75" thickBot="1">
      <c r="A7" s="84">
        <v>3</v>
      </c>
      <c r="B7" s="85" t="s">
        <v>557</v>
      </c>
      <c r="C7" s="89">
        <v>2</v>
      </c>
      <c r="D7" s="89">
        <v>2</v>
      </c>
      <c r="E7" s="89">
        <v>2</v>
      </c>
      <c r="F7" s="89">
        <v>4</v>
      </c>
      <c r="G7" s="89">
        <v>2</v>
      </c>
      <c r="H7" s="89">
        <v>1.8</v>
      </c>
      <c r="I7" s="89">
        <v>1.9</v>
      </c>
    </row>
  </sheetData>
  <hyperlinks>
    <hyperlink ref="L2" location="Rekap!A1" display="← Kembali ke Rekap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7"/>
  <sheetViews>
    <sheetView workbookViewId="0">
      <selection activeCell="M2" sqref="M2"/>
    </sheetView>
  </sheetViews>
  <sheetFormatPr defaultRowHeight="15"/>
  <cols>
    <col min="1" max="1" width="3.85546875" customWidth="1"/>
    <col min="2" max="2" width="31.28515625" customWidth="1"/>
    <col min="3" max="4" width="0" hidden="1" customWidth="1"/>
  </cols>
  <sheetData>
    <row r="2" spans="1:13">
      <c r="M2" s="167" t="s">
        <v>411</v>
      </c>
    </row>
    <row r="3" spans="1:13" ht="15.75" thickBot="1"/>
    <row r="4" spans="1:13" ht="15.75" thickBot="1">
      <c r="A4" s="82" t="s">
        <v>54</v>
      </c>
      <c r="B4" s="125" t="s">
        <v>292</v>
      </c>
      <c r="C4" s="125">
        <v>2015</v>
      </c>
      <c r="D4" s="125">
        <v>2016</v>
      </c>
      <c r="E4" s="125">
        <v>2017</v>
      </c>
      <c r="F4" s="125">
        <v>2018</v>
      </c>
      <c r="G4" s="125">
        <v>2019</v>
      </c>
      <c r="H4" s="125">
        <v>2020</v>
      </c>
      <c r="I4" s="397">
        <v>2021</v>
      </c>
    </row>
    <row r="5" spans="1:13">
      <c r="A5" s="175">
        <v>1</v>
      </c>
      <c r="B5" s="176" t="s">
        <v>559</v>
      </c>
      <c r="C5" s="201">
        <v>55369</v>
      </c>
      <c r="D5" s="201">
        <v>35496</v>
      </c>
      <c r="E5" s="201">
        <v>37834</v>
      </c>
      <c r="F5" s="201">
        <v>36609</v>
      </c>
      <c r="G5" s="201">
        <v>51520</v>
      </c>
      <c r="H5" s="201">
        <v>48346</v>
      </c>
      <c r="I5" s="201">
        <v>30792</v>
      </c>
    </row>
    <row r="6" spans="1:13">
      <c r="A6" s="175">
        <v>2</v>
      </c>
      <c r="B6" s="176" t="s">
        <v>560</v>
      </c>
      <c r="C6" s="201">
        <v>69342</v>
      </c>
      <c r="D6" s="201">
        <v>58921</v>
      </c>
      <c r="E6" s="201">
        <v>55745</v>
      </c>
      <c r="F6" s="201">
        <v>53965</v>
      </c>
      <c r="G6" s="201">
        <v>66603</v>
      </c>
      <c r="H6" s="201">
        <v>59416</v>
      </c>
      <c r="I6" s="201">
        <v>45749</v>
      </c>
    </row>
    <row r="7" spans="1:13" ht="15.75" thickBot="1">
      <c r="A7" s="84">
        <v>3</v>
      </c>
      <c r="B7" s="85" t="s">
        <v>561</v>
      </c>
      <c r="C7" s="89">
        <v>79.849999999999994</v>
      </c>
      <c r="D7" s="89">
        <v>60.24</v>
      </c>
      <c r="E7" s="89">
        <v>67.87</v>
      </c>
      <c r="F7" s="89">
        <v>67.84</v>
      </c>
      <c r="G7" s="89">
        <v>77.349999999999994</v>
      </c>
      <c r="H7" s="89">
        <v>81.400000000000006</v>
      </c>
      <c r="I7" s="89">
        <v>67.31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13"/>
  <sheetViews>
    <sheetView zoomScale="130" zoomScaleNormal="130" workbookViewId="0">
      <selection activeCell="N2" sqref="N2"/>
    </sheetView>
  </sheetViews>
  <sheetFormatPr defaultRowHeight="15"/>
  <cols>
    <col min="1" max="1" width="4.42578125" customWidth="1"/>
    <col min="2" max="2" width="20.85546875" customWidth="1"/>
    <col min="3" max="4" width="0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95" t="s">
        <v>54</v>
      </c>
      <c r="B4" s="497" t="s">
        <v>299</v>
      </c>
      <c r="C4" s="467" t="s">
        <v>288</v>
      </c>
      <c r="D4" s="468"/>
      <c r="E4" s="468"/>
      <c r="F4" s="468"/>
      <c r="G4" s="468"/>
      <c r="H4" s="468"/>
      <c r="I4" s="469"/>
    </row>
    <row r="5" spans="1:14" ht="15.75" thickBot="1">
      <c r="A5" s="496"/>
      <c r="B5" s="498"/>
      <c r="C5" s="91">
        <v>2015</v>
      </c>
      <c r="D5" s="91">
        <v>2016</v>
      </c>
      <c r="E5" s="91">
        <v>2017</v>
      </c>
      <c r="F5" s="91">
        <v>2018</v>
      </c>
      <c r="G5" s="91">
        <v>2019</v>
      </c>
      <c r="H5" s="91">
        <v>2020</v>
      </c>
      <c r="I5" s="91">
        <v>2021</v>
      </c>
    </row>
    <row r="6" spans="1:14" ht="25.5">
      <c r="A6" s="175" t="s">
        <v>61</v>
      </c>
      <c r="B6" s="176" t="s">
        <v>563</v>
      </c>
      <c r="C6" s="226">
        <v>2.2999999999999998</v>
      </c>
      <c r="D6" s="226">
        <v>2.2999999999999998</v>
      </c>
      <c r="E6" s="226">
        <v>2.2999999999999998</v>
      </c>
      <c r="F6" s="226">
        <v>4.4000000000000004</v>
      </c>
      <c r="G6" s="226">
        <v>1.98</v>
      </c>
      <c r="H6" s="226">
        <v>1.8</v>
      </c>
      <c r="I6" s="429">
        <v>1.8959999999999999</v>
      </c>
    </row>
    <row r="7" spans="1:14">
      <c r="A7" s="175" t="s">
        <v>63</v>
      </c>
      <c r="B7" s="176" t="s">
        <v>564</v>
      </c>
      <c r="C7" s="201">
        <v>55369</v>
      </c>
      <c r="D7" s="201">
        <v>35496</v>
      </c>
      <c r="E7" s="201">
        <v>37834</v>
      </c>
      <c r="F7" s="201">
        <v>36609</v>
      </c>
      <c r="G7" s="201">
        <v>51520</v>
      </c>
      <c r="H7" s="201">
        <v>48346</v>
      </c>
      <c r="I7" s="201">
        <v>30792</v>
      </c>
    </row>
    <row r="8" spans="1:14">
      <c r="A8" s="175" t="s">
        <v>65</v>
      </c>
      <c r="B8" s="176" t="s">
        <v>565</v>
      </c>
      <c r="C8" s="201">
        <v>9907</v>
      </c>
      <c r="D8" s="201">
        <v>10006</v>
      </c>
      <c r="E8" s="201">
        <v>10421</v>
      </c>
      <c r="F8" s="201">
        <v>1877</v>
      </c>
      <c r="G8" s="201">
        <v>9199</v>
      </c>
      <c r="H8" s="201">
        <v>1148</v>
      </c>
      <c r="I8" s="201">
        <v>8.2919999999999998</v>
      </c>
    </row>
    <row r="9" spans="1:14">
      <c r="A9" s="175" t="s">
        <v>566</v>
      </c>
      <c r="B9" s="176" t="s">
        <v>567</v>
      </c>
      <c r="C9" s="201">
        <v>22915</v>
      </c>
      <c r="D9" s="201">
        <v>23217</v>
      </c>
      <c r="E9" s="201">
        <v>22987</v>
      </c>
      <c r="F9" s="201">
        <v>21435</v>
      </c>
      <c r="G9" s="201">
        <v>19264</v>
      </c>
      <c r="H9" s="201">
        <v>15628</v>
      </c>
      <c r="I9" s="201">
        <v>11.645</v>
      </c>
    </row>
    <row r="10" spans="1:14">
      <c r="A10" s="175" t="s">
        <v>69</v>
      </c>
      <c r="B10" s="176" t="s">
        <v>568</v>
      </c>
      <c r="C10" s="226">
        <v>2.37</v>
      </c>
      <c r="D10" s="226" t="s">
        <v>290</v>
      </c>
      <c r="E10" s="226" t="s">
        <v>290</v>
      </c>
      <c r="F10" s="226" t="s">
        <v>290</v>
      </c>
      <c r="G10" s="226">
        <v>2.5</v>
      </c>
      <c r="H10" s="226">
        <v>2.75</v>
      </c>
      <c r="I10" s="226">
        <v>2.75</v>
      </c>
    </row>
    <row r="11" spans="1:14" ht="51">
      <c r="A11" s="175" t="s">
        <v>71</v>
      </c>
      <c r="B11" s="176" t="s">
        <v>569</v>
      </c>
      <c r="C11" s="226">
        <v>81.489999999999995</v>
      </c>
      <c r="D11" s="226">
        <v>96.7</v>
      </c>
      <c r="E11" s="226">
        <v>83.77</v>
      </c>
      <c r="F11" s="226">
        <v>80.63</v>
      </c>
      <c r="G11" s="226">
        <v>77.3</v>
      </c>
      <c r="H11" s="226">
        <v>81.37</v>
      </c>
      <c r="I11" s="226">
        <v>67.31</v>
      </c>
    </row>
    <row r="12" spans="1:14" ht="38.25">
      <c r="A12" s="175" t="s">
        <v>73</v>
      </c>
      <c r="B12" s="176" t="s">
        <v>570</v>
      </c>
      <c r="C12" s="226">
        <v>10.57</v>
      </c>
      <c r="D12" s="226">
        <v>21.79</v>
      </c>
      <c r="E12" s="226">
        <v>9.9</v>
      </c>
      <c r="F12" s="226">
        <v>12.7</v>
      </c>
      <c r="G12" s="226">
        <v>10.87</v>
      </c>
      <c r="H12" s="226">
        <v>10.35</v>
      </c>
      <c r="I12" s="226">
        <v>11.19</v>
      </c>
    </row>
    <row r="13" spans="1:14" ht="15.75" thickBot="1">
      <c r="A13" s="84" t="s">
        <v>75</v>
      </c>
      <c r="B13" s="85" t="s">
        <v>571</v>
      </c>
      <c r="C13" s="89" t="s">
        <v>290</v>
      </c>
      <c r="D13" s="89">
        <v>1</v>
      </c>
      <c r="E13" s="89">
        <v>21</v>
      </c>
      <c r="F13" s="89">
        <v>12</v>
      </c>
      <c r="G13" s="89">
        <v>21</v>
      </c>
      <c r="H13" s="89">
        <v>42</v>
      </c>
      <c r="I13" s="89">
        <v>43</v>
      </c>
    </row>
  </sheetData>
  <mergeCells count="3"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22"/>
  <sheetViews>
    <sheetView topLeftCell="A13" workbookViewId="0">
      <selection activeCell="A4" sqref="A4:J21"/>
    </sheetView>
  </sheetViews>
  <sheetFormatPr defaultRowHeight="15"/>
  <cols>
    <col min="1" max="1" width="4.42578125" customWidth="1"/>
    <col min="2" max="2" width="23.85546875" customWidth="1"/>
    <col min="4" max="4" width="0" hidden="1" customWidth="1"/>
    <col min="5" max="5" width="9" hidden="1" customWidth="1"/>
    <col min="6" max="8" width="9" bestFit="1" customWidth="1"/>
    <col min="9" max="10" width="9" style="112" bestFit="1" customWidth="1"/>
  </cols>
  <sheetData>
    <row r="2" spans="1:15">
      <c r="O2" s="167" t="s">
        <v>411</v>
      </c>
    </row>
    <row r="3" spans="1:15" ht="15.75" thickBot="1"/>
    <row r="4" spans="1:15" ht="15.75" thickBot="1">
      <c r="A4" s="227" t="s">
        <v>54</v>
      </c>
      <c r="B4" s="128" t="s">
        <v>573</v>
      </c>
      <c r="C4" s="128" t="s">
        <v>574</v>
      </c>
      <c r="D4" s="128">
        <v>2015</v>
      </c>
      <c r="E4" s="128">
        <v>2016</v>
      </c>
      <c r="F4" s="128">
        <v>2017</v>
      </c>
      <c r="G4" s="128">
        <v>2018</v>
      </c>
      <c r="H4" s="128">
        <v>2019</v>
      </c>
      <c r="I4" s="128">
        <v>2020</v>
      </c>
      <c r="J4" s="128">
        <v>2021</v>
      </c>
    </row>
    <row r="5" spans="1:15" ht="26.25" thickBot="1">
      <c r="A5" s="88">
        <v>1</v>
      </c>
      <c r="B5" s="119" t="s">
        <v>575</v>
      </c>
      <c r="C5" s="89" t="s">
        <v>576</v>
      </c>
      <c r="D5" s="120">
        <v>252327</v>
      </c>
      <c r="E5" s="120">
        <v>259024</v>
      </c>
      <c r="F5" s="120">
        <v>261692</v>
      </c>
      <c r="G5" s="120">
        <v>264387</v>
      </c>
      <c r="H5" s="120">
        <v>267111</v>
      </c>
      <c r="I5" s="120">
        <v>240399</v>
      </c>
      <c r="J5" s="120">
        <v>252419</v>
      </c>
    </row>
    <row r="6" spans="1:15" ht="15.75" thickBot="1">
      <c r="A6" s="88">
        <v>2</v>
      </c>
      <c r="B6" s="119" t="s">
        <v>577</v>
      </c>
      <c r="C6" s="89" t="s">
        <v>578</v>
      </c>
      <c r="D6" s="89">
        <v>276</v>
      </c>
      <c r="E6" s="89">
        <v>276</v>
      </c>
      <c r="F6" s="89">
        <v>276</v>
      </c>
      <c r="G6" s="89">
        <v>276</v>
      </c>
      <c r="H6" s="89">
        <v>276</v>
      </c>
      <c r="I6" s="89">
        <v>276</v>
      </c>
      <c r="J6" s="89">
        <v>276</v>
      </c>
    </row>
    <row r="7" spans="1:15" ht="15.75" thickBot="1">
      <c r="A7" s="88">
        <v>3</v>
      </c>
      <c r="B7" s="119" t="s">
        <v>579</v>
      </c>
      <c r="C7" s="89" t="s">
        <v>578</v>
      </c>
      <c r="D7" s="89">
        <v>3409</v>
      </c>
      <c r="E7" s="89">
        <v>2861</v>
      </c>
      <c r="F7" s="89">
        <v>3866</v>
      </c>
      <c r="G7" s="89">
        <v>1445</v>
      </c>
      <c r="H7" s="89">
        <v>1140</v>
      </c>
      <c r="I7" s="89">
        <v>1152</v>
      </c>
      <c r="J7" s="89">
        <v>898</v>
      </c>
    </row>
    <row r="8" spans="1:15" ht="15.75" thickBot="1">
      <c r="A8" s="88">
        <v>4</v>
      </c>
      <c r="B8" s="119" t="s">
        <v>580</v>
      </c>
      <c r="C8" s="89" t="s">
        <v>578</v>
      </c>
      <c r="D8" s="89" t="s">
        <v>290</v>
      </c>
      <c r="E8" s="89" t="s">
        <v>290</v>
      </c>
      <c r="F8" s="89" t="s">
        <v>290</v>
      </c>
      <c r="G8" s="89" t="s">
        <v>290</v>
      </c>
      <c r="H8" s="89" t="s">
        <v>290</v>
      </c>
      <c r="I8" s="89" t="s">
        <v>290</v>
      </c>
      <c r="J8" s="89" t="s">
        <v>290</v>
      </c>
    </row>
    <row r="9" spans="1:15" ht="15.75" thickBot="1">
      <c r="A9" s="88">
        <v>5</v>
      </c>
      <c r="B9" s="119" t="s">
        <v>581</v>
      </c>
      <c r="C9" s="89" t="s">
        <v>578</v>
      </c>
      <c r="D9" s="89">
        <v>1</v>
      </c>
      <c r="E9" s="89">
        <v>1</v>
      </c>
      <c r="F9" s="89">
        <v>1</v>
      </c>
      <c r="G9" s="89">
        <v>1</v>
      </c>
      <c r="H9" s="89">
        <v>1</v>
      </c>
      <c r="I9" s="89">
        <v>1</v>
      </c>
      <c r="J9" s="89">
        <v>1</v>
      </c>
    </row>
    <row r="10" spans="1:15" ht="15.75" thickBot="1">
      <c r="A10" s="88">
        <v>6</v>
      </c>
      <c r="B10" s="119" t="s">
        <v>582</v>
      </c>
      <c r="C10" s="89" t="s">
        <v>578</v>
      </c>
      <c r="D10" s="89">
        <v>12</v>
      </c>
      <c r="E10" s="89">
        <v>12</v>
      </c>
      <c r="F10" s="89">
        <v>12</v>
      </c>
      <c r="G10" s="89">
        <v>12</v>
      </c>
      <c r="H10" s="89">
        <v>12</v>
      </c>
      <c r="I10" s="89">
        <v>10</v>
      </c>
      <c r="J10" s="89">
        <v>13</v>
      </c>
    </row>
    <row r="11" spans="1:15" ht="26.25" thickBot="1">
      <c r="A11" s="88">
        <v>7</v>
      </c>
      <c r="B11" s="119" t="s">
        <v>894</v>
      </c>
      <c r="C11" s="89" t="s">
        <v>141</v>
      </c>
      <c r="D11" s="89">
        <v>17</v>
      </c>
      <c r="E11" s="89" t="s">
        <v>290</v>
      </c>
      <c r="F11" s="89">
        <v>6</v>
      </c>
      <c r="G11" s="89" t="s">
        <v>290</v>
      </c>
      <c r="H11" s="89" t="s">
        <v>290</v>
      </c>
      <c r="I11" s="89">
        <v>14</v>
      </c>
      <c r="J11" s="89">
        <v>15</v>
      </c>
    </row>
    <row r="12" spans="1:15" ht="15.75" thickBot="1">
      <c r="A12" s="88">
        <v>8</v>
      </c>
      <c r="B12" s="119" t="s">
        <v>583</v>
      </c>
      <c r="C12" s="89" t="s">
        <v>584</v>
      </c>
      <c r="D12" s="89">
        <v>1</v>
      </c>
      <c r="E12" s="89">
        <v>1</v>
      </c>
      <c r="F12" s="89">
        <v>1</v>
      </c>
      <c r="G12" s="89">
        <v>1</v>
      </c>
      <c r="H12" s="89">
        <v>1</v>
      </c>
      <c r="I12" s="89">
        <v>1</v>
      </c>
      <c r="J12" s="89">
        <v>1</v>
      </c>
    </row>
    <row r="13" spans="1:15" ht="26.25" thickBot="1">
      <c r="A13" s="88">
        <v>9</v>
      </c>
      <c r="B13" s="119" t="s">
        <v>585</v>
      </c>
      <c r="C13" s="89" t="s">
        <v>415</v>
      </c>
      <c r="D13" s="89">
        <v>65</v>
      </c>
      <c r="E13" s="89">
        <v>67</v>
      </c>
      <c r="F13" s="89">
        <v>71</v>
      </c>
      <c r="G13" s="89">
        <v>76</v>
      </c>
      <c r="H13" s="89">
        <v>86</v>
      </c>
      <c r="I13" s="89">
        <v>90</v>
      </c>
      <c r="J13" s="89">
        <v>95</v>
      </c>
    </row>
    <row r="14" spans="1:15" ht="26.25" thickBot="1">
      <c r="A14" s="88">
        <v>10</v>
      </c>
      <c r="B14" s="119" t="s">
        <v>586</v>
      </c>
      <c r="C14" s="89" t="s">
        <v>587</v>
      </c>
      <c r="D14" s="89">
        <v>1169</v>
      </c>
      <c r="E14" s="89">
        <v>1226</v>
      </c>
      <c r="F14" s="89">
        <v>1362</v>
      </c>
      <c r="G14" s="89">
        <v>1462</v>
      </c>
      <c r="H14" s="89">
        <v>1124</v>
      </c>
      <c r="I14" s="89">
        <v>1152</v>
      </c>
      <c r="J14" s="89">
        <v>898</v>
      </c>
    </row>
    <row r="15" spans="1:15" ht="15.75" thickBot="1">
      <c r="A15" s="88">
        <v>11</v>
      </c>
      <c r="B15" s="119" t="s">
        <v>588</v>
      </c>
      <c r="C15" s="89" t="s">
        <v>578</v>
      </c>
      <c r="D15" s="89">
        <v>70</v>
      </c>
      <c r="E15" s="89">
        <v>65</v>
      </c>
      <c r="F15" s="89">
        <v>58</v>
      </c>
      <c r="G15" s="89">
        <v>95</v>
      </c>
      <c r="H15" s="89">
        <v>96</v>
      </c>
      <c r="I15" s="316">
        <f>-J159</f>
        <v>0</v>
      </c>
      <c r="J15" s="89">
        <v>9</v>
      </c>
    </row>
    <row r="16" spans="1:15" ht="26.25" thickBot="1">
      <c r="A16" s="88">
        <v>12</v>
      </c>
      <c r="B16" s="119" t="s">
        <v>589</v>
      </c>
      <c r="C16" s="89" t="s">
        <v>361</v>
      </c>
      <c r="D16" s="89" t="s">
        <v>290</v>
      </c>
      <c r="E16" s="89">
        <v>7.0000000000000001E-3</v>
      </c>
      <c r="F16" s="89">
        <v>7.0000000000000001E-3</v>
      </c>
      <c r="G16" s="89">
        <v>6.0000000000000001E-3</v>
      </c>
      <c r="H16" s="89">
        <v>6.0000000000000001E-3</v>
      </c>
      <c r="I16" s="89">
        <v>7.0000000000000001E-3</v>
      </c>
      <c r="J16" s="89">
        <v>8.9999999999999993E-3</v>
      </c>
    </row>
    <row r="17" spans="1:10" ht="26.25" thickBot="1">
      <c r="A17" s="88">
        <v>13</v>
      </c>
      <c r="B17" s="119" t="s">
        <v>590</v>
      </c>
      <c r="C17" s="89" t="s">
        <v>591</v>
      </c>
      <c r="D17" s="120">
        <v>252327</v>
      </c>
      <c r="E17" s="120">
        <v>259024</v>
      </c>
      <c r="F17" s="120">
        <v>261692</v>
      </c>
      <c r="G17" s="120">
        <v>264387</v>
      </c>
      <c r="H17" s="120">
        <v>267111</v>
      </c>
      <c r="I17" s="120">
        <v>240399</v>
      </c>
      <c r="J17" s="120">
        <v>252419</v>
      </c>
    </row>
    <row r="18" spans="1:10" ht="26.25" thickBot="1">
      <c r="A18" s="88">
        <v>14</v>
      </c>
      <c r="B18" s="119" t="s">
        <v>592</v>
      </c>
      <c r="C18" s="89" t="s">
        <v>895</v>
      </c>
      <c r="D18" s="89" t="s">
        <v>290</v>
      </c>
      <c r="E18" s="316">
        <v>5595212</v>
      </c>
      <c r="F18" s="316">
        <v>5651729</v>
      </c>
      <c r="G18" s="316">
        <v>5708818</v>
      </c>
      <c r="H18" s="316">
        <v>5764906</v>
      </c>
      <c r="I18" s="316">
        <v>5650587</v>
      </c>
      <c r="J18" s="316">
        <v>5656238</v>
      </c>
    </row>
    <row r="19" spans="1:10" ht="39" thickBot="1">
      <c r="A19" s="228">
        <v>15</v>
      </c>
      <c r="B19" s="229" t="s">
        <v>593</v>
      </c>
      <c r="C19" s="230" t="s">
        <v>576</v>
      </c>
      <c r="D19" s="120">
        <v>252327</v>
      </c>
      <c r="E19" s="120">
        <v>259024</v>
      </c>
      <c r="F19" s="120">
        <v>261692</v>
      </c>
      <c r="G19" s="120">
        <v>264387</v>
      </c>
      <c r="H19" s="120">
        <v>267111</v>
      </c>
      <c r="I19" s="120">
        <v>240399</v>
      </c>
      <c r="J19" s="120">
        <v>252419</v>
      </c>
    </row>
    <row r="20" spans="1:10" ht="39" thickBot="1">
      <c r="A20" s="228">
        <v>16</v>
      </c>
      <c r="B20" s="229" t="s">
        <v>594</v>
      </c>
      <c r="C20" s="230" t="s">
        <v>895</v>
      </c>
      <c r="D20" s="230" t="s">
        <v>290</v>
      </c>
      <c r="E20" s="316">
        <v>5595212</v>
      </c>
      <c r="F20" s="316">
        <v>5651729</v>
      </c>
      <c r="G20" s="316">
        <v>5708818</v>
      </c>
      <c r="H20" s="316">
        <v>5764906</v>
      </c>
      <c r="I20" s="316">
        <v>5650587</v>
      </c>
      <c r="J20" s="316">
        <v>5656238</v>
      </c>
    </row>
    <row r="21" spans="1:10" ht="26.25" thickBot="1">
      <c r="A21" s="228">
        <v>17</v>
      </c>
      <c r="B21" s="229" t="s">
        <v>595</v>
      </c>
      <c r="C21" s="230" t="s">
        <v>141</v>
      </c>
      <c r="D21" s="230">
        <v>4</v>
      </c>
      <c r="E21" s="230">
        <v>4</v>
      </c>
      <c r="F21" s="230">
        <v>6</v>
      </c>
      <c r="G21" s="230">
        <v>8</v>
      </c>
      <c r="H21" s="230">
        <v>8</v>
      </c>
      <c r="I21" s="230">
        <v>8</v>
      </c>
      <c r="J21" s="230">
        <v>8</v>
      </c>
    </row>
    <row r="22" spans="1:10" ht="15" customHeight="1">
      <c r="A22" s="318" t="s">
        <v>596</v>
      </c>
      <c r="B22" s="317"/>
      <c r="C22" s="317"/>
      <c r="D22" s="317"/>
      <c r="E22" s="317"/>
      <c r="F22" s="317"/>
      <c r="G22" s="317"/>
      <c r="H22" s="317"/>
      <c r="I22" s="315"/>
      <c r="J22" s="315"/>
    </row>
  </sheetData>
  <hyperlinks>
    <hyperlink ref="O2" location="Rekap!A1" display="← Kembali ke Rekap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118"/>
  <sheetViews>
    <sheetView workbookViewId="0">
      <selection activeCell="A5" sqref="A5:I11"/>
    </sheetView>
  </sheetViews>
  <sheetFormatPr defaultRowHeight="15"/>
  <cols>
    <col min="1" max="1" width="4.140625" customWidth="1"/>
    <col min="2" max="2" width="28.85546875" customWidth="1"/>
    <col min="3" max="3" width="9.5703125" hidden="1" customWidth="1"/>
    <col min="4" max="4" width="9.5703125" style="112" hidden="1" customWidth="1"/>
    <col min="5" max="7" width="9.5703125" customWidth="1"/>
    <col min="8" max="8" width="9.5703125" style="112" customWidth="1"/>
    <col min="9" max="9" width="9.5703125" customWidth="1"/>
  </cols>
  <sheetData>
    <row r="2" spans="1:14">
      <c r="N2" s="167" t="s">
        <v>411</v>
      </c>
    </row>
    <row r="4" spans="1:14" ht="15.75" thickBot="1"/>
    <row r="5" spans="1:14" ht="15.75" thickBot="1">
      <c r="A5" s="475" t="s">
        <v>54</v>
      </c>
      <c r="B5" s="475" t="s">
        <v>292</v>
      </c>
      <c r="C5" s="510" t="s">
        <v>288</v>
      </c>
      <c r="D5" s="511"/>
      <c r="E5" s="511"/>
      <c r="F5" s="511"/>
      <c r="G5" s="511"/>
      <c r="H5" s="511"/>
      <c r="I5" s="512"/>
    </row>
    <row r="6" spans="1:14" ht="15.75" thickBot="1">
      <c r="A6" s="476"/>
      <c r="B6" s="476"/>
      <c r="C6" s="231">
        <v>2015</v>
      </c>
      <c r="D6" s="231">
        <v>2016</v>
      </c>
      <c r="E6" s="231">
        <v>2017</v>
      </c>
      <c r="F6" s="231">
        <v>2018</v>
      </c>
      <c r="G6" s="231">
        <v>2019</v>
      </c>
      <c r="H6" s="231">
        <v>2020</v>
      </c>
      <c r="I6" s="231">
        <v>2021</v>
      </c>
    </row>
    <row r="7" spans="1:14" ht="60.75" thickBot="1">
      <c r="A7" s="193">
        <v>1</v>
      </c>
      <c r="B7" s="233" t="s">
        <v>598</v>
      </c>
      <c r="C7" s="343" t="s">
        <v>290</v>
      </c>
      <c r="D7" s="343" t="s">
        <v>290</v>
      </c>
      <c r="E7" s="343" t="s">
        <v>290</v>
      </c>
      <c r="F7" s="343" t="s">
        <v>290</v>
      </c>
      <c r="G7" s="343" t="s">
        <v>290</v>
      </c>
      <c r="H7" s="343">
        <v>3</v>
      </c>
      <c r="I7" s="343">
        <v>5</v>
      </c>
    </row>
    <row r="8" spans="1:14" ht="30.75" thickBot="1">
      <c r="A8" s="193">
        <v>2</v>
      </c>
      <c r="B8" s="233" t="s">
        <v>599</v>
      </c>
      <c r="C8" s="343">
        <v>27</v>
      </c>
      <c r="D8" s="343">
        <v>27</v>
      </c>
      <c r="E8" s="343">
        <v>25</v>
      </c>
      <c r="F8" s="343">
        <v>25</v>
      </c>
      <c r="G8" s="343">
        <v>25</v>
      </c>
      <c r="H8" s="343">
        <v>27</v>
      </c>
      <c r="I8" s="343">
        <v>30</v>
      </c>
    </row>
    <row r="9" spans="1:14" ht="30.75" thickBot="1">
      <c r="A9" s="193">
        <v>3</v>
      </c>
      <c r="B9" s="233" t="s">
        <v>600</v>
      </c>
      <c r="C9" s="343">
        <v>63.14</v>
      </c>
      <c r="D9" s="343">
        <v>63.1</v>
      </c>
      <c r="E9" s="343">
        <v>63.07</v>
      </c>
      <c r="F9" s="343">
        <v>63.02</v>
      </c>
      <c r="G9" s="343">
        <v>62.99</v>
      </c>
      <c r="H9" s="343">
        <v>62.99</v>
      </c>
      <c r="I9" s="343">
        <v>65.95</v>
      </c>
    </row>
    <row r="10" spans="1:14" ht="30.75" thickBot="1">
      <c r="A10" s="193">
        <v>4</v>
      </c>
      <c r="B10" s="233" t="s">
        <v>601</v>
      </c>
      <c r="C10" s="343" t="s">
        <v>911</v>
      </c>
      <c r="D10" s="343" t="s">
        <v>913</v>
      </c>
      <c r="E10" s="343" t="s">
        <v>912</v>
      </c>
      <c r="F10" s="343" t="s">
        <v>913</v>
      </c>
      <c r="G10" s="343" t="s">
        <v>913</v>
      </c>
      <c r="H10" s="343" t="s">
        <v>914</v>
      </c>
      <c r="I10" s="343" t="s">
        <v>965</v>
      </c>
    </row>
    <row r="11" spans="1:14" ht="30.75" thickBot="1">
      <c r="A11" s="193">
        <v>5</v>
      </c>
      <c r="B11" s="233" t="s">
        <v>602</v>
      </c>
      <c r="C11" s="343" t="s">
        <v>911</v>
      </c>
      <c r="D11" s="343" t="s">
        <v>913</v>
      </c>
      <c r="E11" s="343" t="s">
        <v>912</v>
      </c>
      <c r="F11" s="343" t="s">
        <v>913</v>
      </c>
      <c r="G11" s="343" t="s">
        <v>913</v>
      </c>
      <c r="H11" s="343" t="s">
        <v>914</v>
      </c>
      <c r="I11" s="343" t="s">
        <v>965</v>
      </c>
    </row>
    <row r="111" spans="1:9" ht="15.75" thickBot="1"/>
    <row r="112" spans="1:9" ht="15.75" thickBot="1">
      <c r="A112" s="475" t="s">
        <v>54</v>
      </c>
      <c r="B112" s="475" t="s">
        <v>292</v>
      </c>
      <c r="C112" s="510" t="s">
        <v>288</v>
      </c>
      <c r="D112" s="511"/>
      <c r="E112" s="511"/>
      <c r="F112" s="511"/>
      <c r="G112" s="511"/>
      <c r="H112" s="511"/>
      <c r="I112" s="512"/>
    </row>
    <row r="113" spans="1:9" ht="15.75" thickBot="1">
      <c r="A113" s="476"/>
      <c r="B113" s="476"/>
      <c r="C113" s="231">
        <v>2015</v>
      </c>
      <c r="D113" s="231">
        <v>2015</v>
      </c>
      <c r="E113" s="231">
        <v>2016</v>
      </c>
      <c r="F113" s="231">
        <v>2017</v>
      </c>
      <c r="G113" s="231">
        <v>2018</v>
      </c>
      <c r="H113" s="231">
        <v>2019</v>
      </c>
      <c r="I113" s="231">
        <v>2019</v>
      </c>
    </row>
    <row r="114" spans="1:9" ht="60.75" thickBot="1">
      <c r="A114" s="193">
        <v>1</v>
      </c>
      <c r="B114" s="233" t="s">
        <v>598</v>
      </c>
      <c r="C114" s="232" t="s">
        <v>290</v>
      </c>
      <c r="D114" s="232" t="s">
        <v>290</v>
      </c>
      <c r="E114" s="232" t="s">
        <v>290</v>
      </c>
      <c r="F114" s="232" t="s">
        <v>290</v>
      </c>
      <c r="G114" s="232" t="s">
        <v>290</v>
      </c>
      <c r="H114" s="232" t="s">
        <v>290</v>
      </c>
      <c r="I114" s="232" t="s">
        <v>290</v>
      </c>
    </row>
    <row r="115" spans="1:9" ht="30.75" thickBot="1">
      <c r="A115" s="193">
        <v>2</v>
      </c>
      <c r="B115" s="233" t="s">
        <v>599</v>
      </c>
      <c r="C115" s="232" t="s">
        <v>290</v>
      </c>
      <c r="D115" s="232" t="s">
        <v>290</v>
      </c>
      <c r="E115" s="232" t="s">
        <v>290</v>
      </c>
      <c r="F115" s="232" t="s">
        <v>290</v>
      </c>
      <c r="G115" s="232" t="s">
        <v>290</v>
      </c>
      <c r="H115" s="232" t="s">
        <v>290</v>
      </c>
      <c r="I115" s="232" t="s">
        <v>290</v>
      </c>
    </row>
    <row r="116" spans="1:9" ht="30.75" thickBot="1">
      <c r="A116" s="193">
        <v>3</v>
      </c>
      <c r="B116" s="233" t="s">
        <v>600</v>
      </c>
      <c r="C116" s="232" t="s">
        <v>290</v>
      </c>
      <c r="D116" s="232" t="s">
        <v>290</v>
      </c>
      <c r="E116" s="232" t="s">
        <v>290</v>
      </c>
      <c r="F116" s="232" t="s">
        <v>290</v>
      </c>
      <c r="G116" s="232" t="s">
        <v>290</v>
      </c>
      <c r="H116" s="232" t="s">
        <v>290</v>
      </c>
      <c r="I116" s="232" t="s">
        <v>290</v>
      </c>
    </row>
    <row r="117" spans="1:9" ht="30.75" thickBot="1">
      <c r="A117" s="193">
        <v>4</v>
      </c>
      <c r="B117" s="233" t="s">
        <v>601</v>
      </c>
      <c r="C117" s="232">
        <v>2576</v>
      </c>
      <c r="D117" s="232">
        <v>2576</v>
      </c>
      <c r="E117" s="232">
        <v>2783</v>
      </c>
      <c r="F117" s="232">
        <v>3096</v>
      </c>
      <c r="G117" s="232">
        <v>3675</v>
      </c>
      <c r="H117" s="232">
        <v>4689</v>
      </c>
      <c r="I117" s="232">
        <v>4689</v>
      </c>
    </row>
    <row r="118" spans="1:9" ht="30.75" thickBot="1">
      <c r="A118" s="193">
        <v>5</v>
      </c>
      <c r="B118" s="233" t="s">
        <v>602</v>
      </c>
      <c r="C118" s="232">
        <v>2704.8</v>
      </c>
      <c r="D118" s="232">
        <v>2704.8</v>
      </c>
      <c r="E118" s="232">
        <v>2922.15</v>
      </c>
      <c r="F118" s="232">
        <v>3250.8</v>
      </c>
      <c r="G118" s="232">
        <v>3858.75</v>
      </c>
      <c r="H118" s="232">
        <v>4923.45</v>
      </c>
      <c r="I118" s="232">
        <v>4923.45</v>
      </c>
    </row>
  </sheetData>
  <mergeCells count="6">
    <mergeCell ref="A112:A113"/>
    <mergeCell ref="B112:B113"/>
    <mergeCell ref="C112:I112"/>
    <mergeCell ref="A5:A6"/>
    <mergeCell ref="B5:B6"/>
    <mergeCell ref="C5:I5"/>
  </mergeCells>
  <hyperlinks>
    <hyperlink ref="N2" location="Rekap!A1" display="← Kembali ke Rekap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133"/>
  <sheetViews>
    <sheetView workbookViewId="0">
      <selection activeCell="N2" sqref="N2"/>
    </sheetView>
  </sheetViews>
  <sheetFormatPr defaultRowHeight="15"/>
  <cols>
    <col min="1" max="1" width="4.5703125" customWidth="1"/>
    <col min="2" max="2" width="24.28515625" customWidth="1"/>
    <col min="3" max="3" width="0" hidden="1" customWidth="1"/>
    <col min="4" max="4" width="8.7109375" style="112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82" t="s">
        <v>54</v>
      </c>
      <c r="B4" s="323" t="s">
        <v>292</v>
      </c>
      <c r="C4" s="323">
        <v>2015</v>
      </c>
      <c r="D4" s="328">
        <v>2016</v>
      </c>
      <c r="E4" s="323">
        <v>2017</v>
      </c>
      <c r="F4" s="323">
        <v>2018</v>
      </c>
      <c r="G4" s="323">
        <v>2019</v>
      </c>
      <c r="H4" s="328">
        <v>2020</v>
      </c>
      <c r="I4" s="323">
        <v>2020</v>
      </c>
    </row>
    <row r="5" spans="1:14">
      <c r="A5" s="175">
        <v>1</v>
      </c>
      <c r="B5" s="176" t="s">
        <v>604</v>
      </c>
      <c r="C5" s="191">
        <v>137</v>
      </c>
      <c r="D5" s="191">
        <v>147</v>
      </c>
      <c r="E5" s="191">
        <v>151</v>
      </c>
      <c r="F5" s="191">
        <v>151</v>
      </c>
      <c r="G5" s="191">
        <v>100</v>
      </c>
      <c r="H5" s="191">
        <v>103</v>
      </c>
      <c r="I5" s="191">
        <v>105</v>
      </c>
    </row>
    <row r="6" spans="1:14">
      <c r="A6" s="175">
        <v>2</v>
      </c>
      <c r="B6" s="176" t="s">
        <v>605</v>
      </c>
      <c r="C6" s="191">
        <v>219</v>
      </c>
      <c r="D6" s="191">
        <v>223</v>
      </c>
      <c r="E6" s="191">
        <v>235</v>
      </c>
      <c r="F6" s="191">
        <v>235</v>
      </c>
      <c r="G6" s="191">
        <v>193</v>
      </c>
      <c r="H6" s="191">
        <v>195</v>
      </c>
      <c r="I6" s="191">
        <v>201</v>
      </c>
    </row>
    <row r="7" spans="1:14">
      <c r="A7" s="175">
        <v>3</v>
      </c>
      <c r="B7" s="176" t="s">
        <v>606</v>
      </c>
      <c r="C7" s="191">
        <v>61</v>
      </c>
      <c r="D7" s="191">
        <v>65</v>
      </c>
      <c r="E7" s="191">
        <v>64</v>
      </c>
      <c r="F7" s="191">
        <v>64</v>
      </c>
      <c r="G7" s="191">
        <v>51.81</v>
      </c>
      <c r="H7" s="191">
        <v>52.82</v>
      </c>
      <c r="I7" s="191">
        <v>52.24</v>
      </c>
    </row>
    <row r="8" spans="1:14" ht="15.75" thickBot="1">
      <c r="A8" s="327">
        <v>4</v>
      </c>
      <c r="B8" s="85" t="s">
        <v>607</v>
      </c>
      <c r="C8" s="95">
        <v>7605</v>
      </c>
      <c r="D8" s="95">
        <v>8031</v>
      </c>
      <c r="E8" s="95">
        <v>8581</v>
      </c>
      <c r="F8" s="95">
        <v>8426</v>
      </c>
      <c r="G8" s="95">
        <v>8515</v>
      </c>
      <c r="H8" s="95">
        <v>8227</v>
      </c>
      <c r="I8" s="95">
        <v>8632</v>
      </c>
    </row>
    <row r="128" ht="15.75" thickBot="1"/>
    <row r="129" spans="1:9" ht="15.75" thickBot="1">
      <c r="A129" s="82" t="s">
        <v>54</v>
      </c>
      <c r="B129" s="125" t="s">
        <v>292</v>
      </c>
      <c r="C129" s="125">
        <v>2015</v>
      </c>
      <c r="D129" s="328">
        <v>2015</v>
      </c>
      <c r="E129" s="125">
        <v>2016</v>
      </c>
      <c r="F129" s="125">
        <v>2017</v>
      </c>
      <c r="G129" s="125">
        <v>2018</v>
      </c>
      <c r="H129" s="328">
        <v>2019</v>
      </c>
      <c r="I129" s="125">
        <v>2019</v>
      </c>
    </row>
    <row r="130" spans="1:9">
      <c r="A130" s="175">
        <v>1</v>
      </c>
      <c r="B130" s="176" t="s">
        <v>604</v>
      </c>
      <c r="C130" s="191">
        <v>137</v>
      </c>
      <c r="D130" s="191">
        <v>137</v>
      </c>
      <c r="E130" s="191">
        <v>147</v>
      </c>
      <c r="F130" s="191">
        <v>151</v>
      </c>
      <c r="G130" s="191">
        <v>151</v>
      </c>
      <c r="H130" s="191">
        <v>100</v>
      </c>
      <c r="I130" s="191">
        <v>100</v>
      </c>
    </row>
    <row r="131" spans="1:9">
      <c r="A131" s="175">
        <v>2</v>
      </c>
      <c r="B131" s="176" t="s">
        <v>605</v>
      </c>
      <c r="C131" s="191">
        <v>219</v>
      </c>
      <c r="D131" s="191">
        <v>219</v>
      </c>
      <c r="E131" s="191">
        <v>223</v>
      </c>
      <c r="F131" s="191">
        <v>235</v>
      </c>
      <c r="G131" s="191">
        <v>235</v>
      </c>
      <c r="H131" s="191">
        <v>193</v>
      </c>
      <c r="I131" s="191">
        <v>193</v>
      </c>
    </row>
    <row r="132" spans="1:9">
      <c r="A132" s="175">
        <v>3</v>
      </c>
      <c r="B132" s="176" t="s">
        <v>606</v>
      </c>
      <c r="C132" s="191">
        <v>61</v>
      </c>
      <c r="D132" s="191">
        <v>61</v>
      </c>
      <c r="E132" s="191">
        <v>65</v>
      </c>
      <c r="F132" s="191">
        <v>64</v>
      </c>
      <c r="G132" s="191">
        <v>64</v>
      </c>
      <c r="H132" s="191">
        <v>51.81</v>
      </c>
      <c r="I132" s="191">
        <v>51.81</v>
      </c>
    </row>
    <row r="133" spans="1:9" ht="15.75" thickBot="1">
      <c r="A133" s="84">
        <v>4</v>
      </c>
      <c r="B133" s="85" t="s">
        <v>607</v>
      </c>
      <c r="C133" s="95">
        <v>7605</v>
      </c>
      <c r="D133" s="95">
        <v>7605</v>
      </c>
      <c r="E133" s="95">
        <v>8031</v>
      </c>
      <c r="F133" s="95">
        <v>8581</v>
      </c>
      <c r="G133" s="95">
        <v>8426</v>
      </c>
      <c r="H133" s="95">
        <v>8515</v>
      </c>
      <c r="I133" s="95">
        <v>8515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2:N134"/>
  <sheetViews>
    <sheetView workbookViewId="0">
      <selection activeCell="N2" sqref="N2"/>
    </sheetView>
  </sheetViews>
  <sheetFormatPr defaultRowHeight="15"/>
  <cols>
    <col min="1" max="1" width="4.42578125" customWidth="1"/>
    <col min="2" max="2" width="29.28515625" customWidth="1"/>
    <col min="3" max="3" width="0" hidden="1" customWidth="1"/>
    <col min="4" max="4" width="8.7109375" style="112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82" t="s">
        <v>54</v>
      </c>
      <c r="B4" s="323" t="s">
        <v>292</v>
      </c>
      <c r="C4" s="323">
        <v>2015</v>
      </c>
      <c r="D4" s="328">
        <v>2016</v>
      </c>
      <c r="E4" s="323">
        <v>2017</v>
      </c>
      <c r="F4" s="323">
        <v>2018</v>
      </c>
      <c r="G4" s="323">
        <v>2019</v>
      </c>
      <c r="H4" s="328">
        <v>2020</v>
      </c>
      <c r="I4" s="323">
        <v>2021</v>
      </c>
    </row>
    <row r="5" spans="1:14" ht="15.75" thickBot="1">
      <c r="A5" s="327">
        <v>1</v>
      </c>
      <c r="B5" s="85" t="s">
        <v>609</v>
      </c>
      <c r="C5" s="95">
        <v>7605</v>
      </c>
      <c r="D5" s="95">
        <v>8031</v>
      </c>
      <c r="E5" s="95">
        <v>8581</v>
      </c>
      <c r="F5" s="95">
        <v>8426</v>
      </c>
      <c r="G5" s="95">
        <v>8515</v>
      </c>
      <c r="H5" s="95">
        <v>8227</v>
      </c>
      <c r="I5" s="95">
        <v>8632</v>
      </c>
    </row>
    <row r="6" spans="1:14" ht="15.75" thickBot="1">
      <c r="A6" s="327">
        <v>2</v>
      </c>
      <c r="B6" s="85" t="s">
        <v>610</v>
      </c>
      <c r="C6" s="86">
        <v>2</v>
      </c>
      <c r="D6" s="86">
        <v>2</v>
      </c>
      <c r="E6" s="86">
        <v>2</v>
      </c>
      <c r="F6" s="86">
        <v>2</v>
      </c>
      <c r="G6" s="86">
        <v>2</v>
      </c>
      <c r="H6" s="86" t="s">
        <v>290</v>
      </c>
      <c r="I6" s="86" t="s">
        <v>290</v>
      </c>
    </row>
    <row r="7" spans="1:14" ht="26.25" thickBot="1">
      <c r="A7" s="327">
        <v>3</v>
      </c>
      <c r="B7" s="85" t="s">
        <v>611</v>
      </c>
      <c r="C7" s="86">
        <v>229</v>
      </c>
      <c r="D7" s="86">
        <v>289</v>
      </c>
      <c r="E7" s="86">
        <v>294</v>
      </c>
      <c r="F7" s="86">
        <v>375</v>
      </c>
      <c r="G7" s="86">
        <v>59</v>
      </c>
      <c r="H7" s="359" t="s">
        <v>290</v>
      </c>
      <c r="I7" s="86" t="s">
        <v>290</v>
      </c>
    </row>
    <row r="130" spans="1:9" ht="15.75" thickBot="1"/>
    <row r="131" spans="1:9" ht="15.75" thickBot="1">
      <c r="A131" s="82" t="s">
        <v>54</v>
      </c>
      <c r="B131" s="125" t="s">
        <v>292</v>
      </c>
      <c r="C131" s="125">
        <v>2015</v>
      </c>
      <c r="D131" s="328">
        <v>2015</v>
      </c>
      <c r="E131" s="125">
        <v>2016</v>
      </c>
      <c r="F131" s="125">
        <v>2017</v>
      </c>
      <c r="G131" s="125">
        <v>2018</v>
      </c>
      <c r="H131" s="328">
        <v>2019</v>
      </c>
      <c r="I131" s="125">
        <v>2019</v>
      </c>
    </row>
    <row r="132" spans="1:9" ht="15.75" thickBot="1">
      <c r="A132" s="84">
        <v>1</v>
      </c>
      <c r="B132" s="85" t="s">
        <v>609</v>
      </c>
      <c r="C132" s="95">
        <v>7605</v>
      </c>
      <c r="D132" s="95">
        <v>7605</v>
      </c>
      <c r="E132" s="95">
        <v>8031</v>
      </c>
      <c r="F132" s="95">
        <v>8581</v>
      </c>
      <c r="G132" s="95">
        <v>8426</v>
      </c>
      <c r="H132" s="95">
        <v>8515</v>
      </c>
      <c r="I132" s="95">
        <v>8515</v>
      </c>
    </row>
    <row r="133" spans="1:9" ht="15.75" thickBot="1">
      <c r="A133" s="84">
        <v>2</v>
      </c>
      <c r="B133" s="85" t="s">
        <v>610</v>
      </c>
      <c r="C133" s="86">
        <v>2</v>
      </c>
      <c r="D133" s="86">
        <v>2</v>
      </c>
      <c r="E133" s="86">
        <v>2</v>
      </c>
      <c r="F133" s="86">
        <v>2</v>
      </c>
      <c r="G133" s="86">
        <v>2</v>
      </c>
      <c r="H133" s="86">
        <v>2</v>
      </c>
      <c r="I133" s="86">
        <v>2</v>
      </c>
    </row>
    <row r="134" spans="1:9" ht="26.25" thickBot="1">
      <c r="A134" s="84">
        <v>3</v>
      </c>
      <c r="B134" s="85" t="s">
        <v>611</v>
      </c>
      <c r="C134" s="86">
        <v>229</v>
      </c>
      <c r="D134" s="86">
        <v>229</v>
      </c>
      <c r="E134" s="86">
        <v>289</v>
      </c>
      <c r="F134" s="86">
        <v>294</v>
      </c>
      <c r="G134" s="86">
        <v>375</v>
      </c>
      <c r="H134" s="86">
        <v>59</v>
      </c>
      <c r="I134" s="86">
        <v>59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H20" sqref="H20"/>
    </sheetView>
  </sheetViews>
  <sheetFormatPr defaultRowHeight="15"/>
  <cols>
    <col min="1" max="1" width="22.42578125" customWidth="1"/>
    <col min="2" max="2" width="0" hidden="1" customWidth="1"/>
    <col min="6" max="6" width="8.7109375" style="112"/>
  </cols>
  <sheetData>
    <row r="1" spans="1:16" ht="15.75" thickBot="1"/>
    <row r="2" spans="1:16" ht="16.5" thickBot="1">
      <c r="A2" s="439" t="s">
        <v>110</v>
      </c>
      <c r="B2" s="442" t="s">
        <v>133</v>
      </c>
      <c r="C2" s="443"/>
      <c r="D2" s="443"/>
      <c r="E2" s="443"/>
      <c r="F2" s="443"/>
      <c r="G2" s="444"/>
      <c r="H2" s="29"/>
      <c r="P2" s="167" t="s">
        <v>411</v>
      </c>
    </row>
    <row r="3" spans="1:16" ht="16.5" thickBot="1">
      <c r="A3" s="441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  <c r="H3" s="29"/>
    </row>
    <row r="4" spans="1:16" ht="16.5" thickBot="1">
      <c r="A4" s="49" t="s">
        <v>114</v>
      </c>
      <c r="B4" s="50">
        <v>3.5</v>
      </c>
      <c r="C4" s="50">
        <v>2.6</v>
      </c>
      <c r="D4" s="50">
        <v>2.8</v>
      </c>
      <c r="E4" s="50">
        <v>3.3</v>
      </c>
      <c r="F4" s="50">
        <v>6.1</v>
      </c>
      <c r="G4" s="50">
        <v>3.3</v>
      </c>
      <c r="H4" s="29"/>
    </row>
    <row r="5" spans="1:16" ht="16.5" thickBot="1">
      <c r="A5" s="49" t="s">
        <v>115</v>
      </c>
      <c r="B5" s="50">
        <v>2.7</v>
      </c>
      <c r="C5" s="50">
        <v>2.9</v>
      </c>
      <c r="D5" s="50">
        <v>3</v>
      </c>
      <c r="E5" s="50">
        <v>2.2999999999999998</v>
      </c>
      <c r="F5" s="50">
        <v>7.2</v>
      </c>
      <c r="G5" s="50">
        <v>2.7</v>
      </c>
      <c r="H5" s="29"/>
    </row>
    <row r="6" spans="1:16" ht="16.5" thickBot="1">
      <c r="A6" s="49" t="s">
        <v>116</v>
      </c>
      <c r="B6" s="50">
        <v>2.2000000000000002</v>
      </c>
      <c r="C6" s="50">
        <v>2.7</v>
      </c>
      <c r="D6" s="50">
        <v>2.7</v>
      </c>
      <c r="E6" s="50">
        <v>2.9</v>
      </c>
      <c r="F6" s="50">
        <v>7.2</v>
      </c>
      <c r="G6" s="50">
        <v>2.7</v>
      </c>
      <c r="H6" s="29"/>
    </row>
    <row r="7" spans="1:16" ht="16.5" thickBot="1">
      <c r="A7" s="49" t="s">
        <v>117</v>
      </c>
      <c r="B7" s="50">
        <v>2.6</v>
      </c>
      <c r="C7" s="50">
        <v>2.2999999999999998</v>
      </c>
      <c r="D7" s="50">
        <v>2.5</v>
      </c>
      <c r="E7" s="50">
        <v>2.5</v>
      </c>
      <c r="F7" s="50">
        <v>6.1</v>
      </c>
      <c r="G7" s="50">
        <v>2.8</v>
      </c>
      <c r="H7" s="29"/>
    </row>
    <row r="8" spans="1:16" ht="16.5" thickBot="1">
      <c r="A8" s="49" t="s">
        <v>118</v>
      </c>
      <c r="B8" s="50">
        <v>2.2000000000000002</v>
      </c>
      <c r="C8" s="50">
        <v>2.2000000000000002</v>
      </c>
      <c r="D8" s="50">
        <v>2.4</v>
      </c>
      <c r="E8" s="50">
        <v>2.7</v>
      </c>
      <c r="F8" s="50">
        <v>5.0999999999999996</v>
      </c>
      <c r="G8" s="50">
        <v>2.4</v>
      </c>
      <c r="H8" s="29"/>
    </row>
    <row r="9" spans="1:16" ht="16.5" thickBot="1">
      <c r="A9" s="49" t="s">
        <v>119</v>
      </c>
      <c r="B9" s="50">
        <v>2.1</v>
      </c>
      <c r="C9" s="50">
        <v>2.2000000000000002</v>
      </c>
      <c r="D9" s="50">
        <v>2.7</v>
      </c>
      <c r="E9" s="50">
        <v>1.9</v>
      </c>
      <c r="F9" s="50">
        <v>5.6</v>
      </c>
      <c r="G9" s="50">
        <v>2.2999999999999998</v>
      </c>
      <c r="H9" s="29"/>
    </row>
    <row r="10" spans="1:16" ht="16.5" thickBot="1">
      <c r="A10" s="49" t="s">
        <v>120</v>
      </c>
      <c r="B10" s="50">
        <v>2.5</v>
      </c>
      <c r="C10" s="50">
        <v>2.7</v>
      </c>
      <c r="D10" s="50">
        <v>3.2</v>
      </c>
      <c r="E10" s="50">
        <v>2.2999999999999998</v>
      </c>
      <c r="F10" s="50">
        <v>5.0999999999999996</v>
      </c>
      <c r="G10" s="50">
        <v>2.9</v>
      </c>
      <c r="H10" s="29"/>
    </row>
    <row r="11" spans="1:16" ht="16.5" thickBot="1">
      <c r="A11" s="49" t="s">
        <v>121</v>
      </c>
      <c r="B11" s="50">
        <v>3.1</v>
      </c>
      <c r="C11" s="50">
        <v>3.2</v>
      </c>
      <c r="D11" s="50">
        <v>3.5</v>
      </c>
      <c r="E11" s="50">
        <v>2.9</v>
      </c>
      <c r="F11" s="50">
        <v>5.0999999999999996</v>
      </c>
      <c r="G11" s="50">
        <v>2.8</v>
      </c>
      <c r="H11" s="29"/>
    </row>
    <row r="12" spans="1:16" ht="16.5" thickBot="1">
      <c r="A12" s="49" t="s">
        <v>122</v>
      </c>
      <c r="B12" s="50">
        <v>2.7</v>
      </c>
      <c r="C12" s="50">
        <v>3.2</v>
      </c>
      <c r="D12" s="50">
        <v>4</v>
      </c>
      <c r="E12" s="50">
        <v>3.2</v>
      </c>
      <c r="F12" s="50">
        <v>5.6</v>
      </c>
      <c r="G12" s="50">
        <v>2.9</v>
      </c>
      <c r="H12" s="29"/>
    </row>
    <row r="13" spans="1:16" ht="16.5" thickBot="1">
      <c r="A13" s="49" t="s">
        <v>123</v>
      </c>
      <c r="B13" s="50">
        <v>2.4</v>
      </c>
      <c r="C13" s="50">
        <v>3</v>
      </c>
      <c r="D13" s="50">
        <v>3.6</v>
      </c>
      <c r="E13" s="50">
        <v>2.2999999999999998</v>
      </c>
      <c r="F13" s="50">
        <v>5.6</v>
      </c>
      <c r="G13" s="50">
        <v>2.8</v>
      </c>
      <c r="H13" s="29"/>
    </row>
    <row r="14" spans="1:16" ht="16.5" thickBot="1">
      <c r="A14" s="49" t="s">
        <v>124</v>
      </c>
      <c r="B14" s="50">
        <v>2.6</v>
      </c>
      <c r="C14" s="50">
        <v>2.6</v>
      </c>
      <c r="D14" s="50">
        <v>2.9</v>
      </c>
      <c r="E14" s="50">
        <v>2.9</v>
      </c>
      <c r="F14" s="50">
        <v>7.7</v>
      </c>
      <c r="G14" s="50">
        <v>2.7</v>
      </c>
      <c r="H14" s="29"/>
    </row>
    <row r="15" spans="1:16" ht="16.5" thickBot="1">
      <c r="A15" s="49" t="s">
        <v>125</v>
      </c>
      <c r="B15" s="50">
        <v>3.6</v>
      </c>
      <c r="C15" s="50">
        <v>3.2</v>
      </c>
      <c r="D15" s="50">
        <v>3.4</v>
      </c>
      <c r="E15" s="50">
        <v>2.2999999999999998</v>
      </c>
      <c r="F15" s="50">
        <v>6.6</v>
      </c>
      <c r="G15" s="50">
        <v>2.6</v>
      </c>
      <c r="H15" s="29"/>
    </row>
    <row r="16" spans="1:16" ht="16.5" thickBot="1">
      <c r="A16" s="432" t="s">
        <v>126</v>
      </c>
      <c r="B16" s="52">
        <v>2.7</v>
      </c>
      <c r="C16" s="52">
        <v>2.7</v>
      </c>
      <c r="D16" s="52">
        <v>3.1</v>
      </c>
      <c r="E16" s="52">
        <v>2.6</v>
      </c>
      <c r="F16" s="52">
        <v>6.1</v>
      </c>
      <c r="G16" s="52">
        <v>2.74</v>
      </c>
      <c r="H16" s="53"/>
    </row>
    <row r="17" spans="1:8" ht="14.45" customHeight="1">
      <c r="A17" s="54" t="s">
        <v>127</v>
      </c>
      <c r="B17" s="54"/>
      <c r="C17" s="54"/>
      <c r="D17" s="54"/>
      <c r="E17" s="54"/>
      <c r="F17" s="54"/>
      <c r="G17" s="54"/>
      <c r="H17" s="55"/>
    </row>
  </sheetData>
  <mergeCells count="2">
    <mergeCell ref="A2:A3"/>
    <mergeCell ref="B2:G2"/>
  </mergeCells>
  <hyperlinks>
    <hyperlink ref="P2" location="Rekap!A1" display="← Kembali ke Rekap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16"/>
  <sheetViews>
    <sheetView workbookViewId="0">
      <selection activeCell="M2" sqref="M2"/>
    </sheetView>
  </sheetViews>
  <sheetFormatPr defaultRowHeight="15"/>
  <cols>
    <col min="1" max="1" width="6.5703125" customWidth="1"/>
    <col min="3" max="3" width="12.5703125" bestFit="1" customWidth="1"/>
    <col min="5" max="5" width="12.140625" bestFit="1" customWidth="1"/>
    <col min="6" max="6" width="9" bestFit="1" customWidth="1"/>
    <col min="7" max="7" width="12.140625" bestFit="1" customWidth="1"/>
  </cols>
  <sheetData>
    <row r="2" spans="1:13" ht="15.75" thickBot="1">
      <c r="M2" s="167" t="s">
        <v>411</v>
      </c>
    </row>
    <row r="3" spans="1:13" ht="15.75" thickBot="1">
      <c r="A3" s="495" t="s">
        <v>288</v>
      </c>
      <c r="B3" s="467" t="s">
        <v>613</v>
      </c>
      <c r="C3" s="514"/>
      <c r="D3" s="515" t="s">
        <v>614</v>
      </c>
      <c r="E3" s="514"/>
      <c r="F3" s="515" t="s">
        <v>615</v>
      </c>
      <c r="G3" s="514"/>
    </row>
    <row r="4" spans="1:13" ht="39" thickBot="1">
      <c r="A4" s="513"/>
      <c r="B4" s="91" t="s">
        <v>616</v>
      </c>
      <c r="C4" s="91" t="s">
        <v>617</v>
      </c>
      <c r="D4" s="91" t="s">
        <v>616</v>
      </c>
      <c r="E4" s="91" t="s">
        <v>617</v>
      </c>
      <c r="F4" s="91" t="s">
        <v>616</v>
      </c>
      <c r="G4" s="91" t="s">
        <v>617</v>
      </c>
    </row>
    <row r="5" spans="1:13">
      <c r="A5" s="175">
        <v>2010</v>
      </c>
      <c r="B5" s="234">
        <v>22</v>
      </c>
      <c r="C5" s="235">
        <v>9301500</v>
      </c>
      <c r="D5" s="234">
        <v>15</v>
      </c>
      <c r="E5" s="235">
        <v>11229090</v>
      </c>
      <c r="F5" s="234">
        <v>37</v>
      </c>
      <c r="G5" s="235">
        <v>20530590</v>
      </c>
    </row>
    <row r="6" spans="1:13">
      <c r="A6" s="175">
        <v>2011</v>
      </c>
      <c r="B6" s="234">
        <v>22</v>
      </c>
      <c r="C6" s="235">
        <v>9301500</v>
      </c>
      <c r="D6" s="234">
        <v>16</v>
      </c>
      <c r="E6" s="235">
        <v>12332068</v>
      </c>
      <c r="F6" s="234">
        <v>38</v>
      </c>
      <c r="G6" s="235">
        <v>21633568</v>
      </c>
    </row>
    <row r="7" spans="1:13">
      <c r="A7" s="175">
        <v>2012</v>
      </c>
      <c r="B7" s="234">
        <v>22</v>
      </c>
      <c r="C7" s="235">
        <v>9850179</v>
      </c>
      <c r="D7" s="234">
        <v>18</v>
      </c>
      <c r="E7" s="235">
        <v>12447290</v>
      </c>
      <c r="F7" s="234">
        <v>40</v>
      </c>
      <c r="G7" s="235">
        <v>22297469</v>
      </c>
    </row>
    <row r="8" spans="1:13">
      <c r="A8" s="175">
        <v>2013</v>
      </c>
      <c r="B8" s="234">
        <v>22</v>
      </c>
      <c r="C8" s="235">
        <v>9850179</v>
      </c>
      <c r="D8" s="234">
        <v>19</v>
      </c>
      <c r="E8" s="235">
        <v>12447290</v>
      </c>
      <c r="F8" s="234">
        <v>41</v>
      </c>
      <c r="G8" s="235">
        <v>22297469</v>
      </c>
    </row>
    <row r="9" spans="1:13">
      <c r="A9" s="175">
        <v>2014</v>
      </c>
      <c r="B9" s="234">
        <v>23</v>
      </c>
      <c r="C9" s="235">
        <v>13243346</v>
      </c>
      <c r="D9" s="234">
        <v>19</v>
      </c>
      <c r="E9" s="235">
        <v>16825840</v>
      </c>
      <c r="F9" s="234">
        <v>42</v>
      </c>
      <c r="G9" s="235">
        <v>30069186</v>
      </c>
    </row>
    <row r="10" spans="1:13">
      <c r="A10" s="175">
        <v>2015</v>
      </c>
      <c r="B10" s="234">
        <v>23</v>
      </c>
      <c r="C10" s="235">
        <v>13243346</v>
      </c>
      <c r="D10" s="234">
        <v>20</v>
      </c>
      <c r="E10" s="235">
        <v>16953109</v>
      </c>
      <c r="F10" s="234">
        <v>43</v>
      </c>
      <c r="G10" s="235">
        <v>30196455</v>
      </c>
    </row>
    <row r="11" spans="1:13">
      <c r="A11" s="175">
        <v>2016</v>
      </c>
      <c r="B11" s="234">
        <v>23</v>
      </c>
      <c r="C11" s="235">
        <v>13243346</v>
      </c>
      <c r="D11" s="234">
        <v>20</v>
      </c>
      <c r="E11" s="235">
        <v>16953109</v>
      </c>
      <c r="F11" s="234">
        <v>43</v>
      </c>
      <c r="G11" s="235">
        <v>30196822</v>
      </c>
    </row>
    <row r="12" spans="1:13">
      <c r="A12" s="175">
        <v>2017</v>
      </c>
      <c r="B12" s="234">
        <v>25</v>
      </c>
      <c r="C12" s="235">
        <v>50602822</v>
      </c>
      <c r="D12" s="234">
        <v>22</v>
      </c>
      <c r="E12" s="235">
        <v>60215114</v>
      </c>
      <c r="F12" s="234">
        <v>47</v>
      </c>
      <c r="G12" s="235">
        <v>110817936</v>
      </c>
    </row>
    <row r="13" spans="1:13">
      <c r="A13" s="175">
        <v>2018</v>
      </c>
      <c r="B13" s="234">
        <v>65</v>
      </c>
      <c r="C13" s="235">
        <v>21244962</v>
      </c>
      <c r="D13" s="234">
        <v>22</v>
      </c>
      <c r="E13" s="235">
        <v>89572974</v>
      </c>
      <c r="F13" s="234">
        <v>87</v>
      </c>
      <c r="G13" s="235">
        <v>110817936</v>
      </c>
    </row>
    <row r="14" spans="1:13" s="112" customFormat="1">
      <c r="A14" s="305">
        <v>2019</v>
      </c>
      <c r="B14" s="306">
        <v>71</v>
      </c>
      <c r="C14" s="307">
        <v>22328933</v>
      </c>
      <c r="D14" s="306">
        <v>18</v>
      </c>
      <c r="E14" s="307">
        <v>89416342</v>
      </c>
      <c r="F14" s="306">
        <v>99</v>
      </c>
      <c r="G14" s="307">
        <v>111745276</v>
      </c>
    </row>
    <row r="15" spans="1:13" s="112" customFormat="1">
      <c r="A15" s="305">
        <v>2020</v>
      </c>
      <c r="B15" s="306">
        <v>27</v>
      </c>
      <c r="C15" s="311">
        <v>108015.2</v>
      </c>
      <c r="D15" s="306">
        <v>16</v>
      </c>
      <c r="E15" s="312">
        <v>435523.86541137</v>
      </c>
      <c r="F15" s="314">
        <f>B15+D15</f>
        <v>43</v>
      </c>
      <c r="G15" s="312">
        <f>C15+E15</f>
        <v>543539.06541137001</v>
      </c>
    </row>
    <row r="16" spans="1:13" ht="15.75" thickBot="1">
      <c r="A16" s="308">
        <v>2021</v>
      </c>
      <c r="B16" s="309">
        <v>58</v>
      </c>
      <c r="C16" s="310">
        <v>1596921.9</v>
      </c>
      <c r="D16" s="309">
        <v>17</v>
      </c>
      <c r="E16" s="313">
        <v>38529.405721000003</v>
      </c>
      <c r="F16" s="309">
        <f>B16+D16</f>
        <v>75</v>
      </c>
      <c r="G16" s="313">
        <f>C16+E16</f>
        <v>1635451.3057209998</v>
      </c>
    </row>
  </sheetData>
  <mergeCells count="4">
    <mergeCell ref="A3:A4"/>
    <mergeCell ref="B3:C3"/>
    <mergeCell ref="D3:E3"/>
    <mergeCell ref="F3:G3"/>
  </mergeCells>
  <hyperlinks>
    <hyperlink ref="M2" location="Rekap!A1" display="← Kembali ke Rekap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3:N13"/>
  <sheetViews>
    <sheetView workbookViewId="0">
      <selection activeCell="A4" sqref="A4:I12"/>
    </sheetView>
  </sheetViews>
  <sheetFormatPr defaultRowHeight="15"/>
  <cols>
    <col min="1" max="1" width="4.7109375" customWidth="1"/>
    <col min="2" max="2" width="23.42578125" customWidth="1"/>
    <col min="3" max="4" width="0" hidden="1" customWidth="1"/>
    <col min="8" max="9" width="8.7109375" style="112"/>
  </cols>
  <sheetData>
    <row r="3" spans="1:14" ht="15.75" thickBot="1">
      <c r="N3" s="167" t="s">
        <v>411</v>
      </c>
    </row>
    <row r="4" spans="1:14" ht="15.75" thickBot="1">
      <c r="A4" s="475" t="s">
        <v>54</v>
      </c>
      <c r="B4" s="475" t="s">
        <v>292</v>
      </c>
      <c r="C4" s="516" t="s">
        <v>288</v>
      </c>
      <c r="D4" s="516"/>
      <c r="E4" s="516"/>
      <c r="F4" s="516"/>
      <c r="G4" s="516"/>
      <c r="H4" s="516"/>
      <c r="I4" s="516"/>
    </row>
    <row r="5" spans="1:14" ht="15.75" thickBot="1">
      <c r="A5" s="476"/>
      <c r="B5" s="476"/>
      <c r="C5" s="127">
        <v>2015</v>
      </c>
      <c r="D5" s="127">
        <v>2016</v>
      </c>
      <c r="E5" s="127">
        <v>2017</v>
      </c>
      <c r="F5" s="127">
        <v>2018</v>
      </c>
      <c r="G5" s="127">
        <v>2019</v>
      </c>
      <c r="H5" s="127">
        <v>2020</v>
      </c>
      <c r="I5" s="127">
        <v>2021</v>
      </c>
    </row>
    <row r="6" spans="1:14" s="237" customFormat="1" ht="30.75" thickBot="1">
      <c r="A6" s="236">
        <v>1</v>
      </c>
      <c r="B6" s="233" t="s">
        <v>819</v>
      </c>
      <c r="C6" s="174">
        <v>26</v>
      </c>
      <c r="D6" s="174">
        <v>28</v>
      </c>
      <c r="E6" s="174">
        <v>28</v>
      </c>
      <c r="F6" s="174">
        <v>29</v>
      </c>
      <c r="G6" s="174">
        <v>30</v>
      </c>
      <c r="H6" s="174">
        <v>79.17</v>
      </c>
      <c r="I6" s="174">
        <v>83.33</v>
      </c>
    </row>
    <row r="7" spans="1:14" s="237" customFormat="1" ht="30.75" thickBot="1">
      <c r="A7" s="236">
        <v>2</v>
      </c>
      <c r="B7" s="233" t="s">
        <v>820</v>
      </c>
      <c r="C7" s="174">
        <v>20</v>
      </c>
      <c r="D7" s="174">
        <v>2.1000000000000001E-2</v>
      </c>
      <c r="E7" s="174">
        <v>2.5000000000000001E-2</v>
      </c>
      <c r="F7" s="174">
        <v>3.2000000000000001E-2</v>
      </c>
      <c r="G7" s="174">
        <v>3.5000000000000003E-2</v>
      </c>
      <c r="H7" s="174">
        <v>0.04</v>
      </c>
      <c r="I7" s="174">
        <v>4.4999999999999998E-2</v>
      </c>
    </row>
    <row r="8" spans="1:14" s="237" customFormat="1" ht="30.75" thickBot="1">
      <c r="A8" s="236">
        <v>3</v>
      </c>
      <c r="B8" s="233" t="s">
        <v>821</v>
      </c>
      <c r="C8" s="174">
        <v>24</v>
      </c>
      <c r="D8" s="174">
        <v>100</v>
      </c>
      <c r="E8" s="174">
        <v>100</v>
      </c>
      <c r="F8" s="174">
        <v>100</v>
      </c>
      <c r="G8" s="174">
        <v>100</v>
      </c>
      <c r="H8" s="174">
        <v>100</v>
      </c>
      <c r="I8" s="174">
        <v>100</v>
      </c>
    </row>
    <row r="9" spans="1:14" s="237" customFormat="1" ht="30.75" thickBot="1">
      <c r="A9" s="236">
        <v>4</v>
      </c>
      <c r="B9" s="233" t="s">
        <v>822</v>
      </c>
      <c r="C9" s="174">
        <v>18</v>
      </c>
      <c r="D9" s="174">
        <v>30.88</v>
      </c>
      <c r="E9" s="174">
        <v>35.29</v>
      </c>
      <c r="F9" s="174">
        <v>39.71</v>
      </c>
      <c r="G9" s="174">
        <v>39.71</v>
      </c>
      <c r="H9" s="174">
        <v>39.71</v>
      </c>
      <c r="I9" s="174">
        <v>41.18</v>
      </c>
    </row>
    <row r="10" spans="1:14" s="237" customFormat="1" ht="30.75" thickBot="1">
      <c r="A10" s="236">
        <v>5</v>
      </c>
      <c r="B10" s="233" t="s">
        <v>823</v>
      </c>
      <c r="C10" s="174">
        <v>3</v>
      </c>
      <c r="D10" s="174">
        <v>46.33</v>
      </c>
      <c r="E10" s="174">
        <v>57.92</v>
      </c>
      <c r="F10" s="174">
        <v>81.08</v>
      </c>
      <c r="G10" s="174">
        <v>81.08</v>
      </c>
      <c r="H10" s="174">
        <v>42.08</v>
      </c>
      <c r="I10" s="174">
        <v>51.74</v>
      </c>
    </row>
    <row r="11" spans="1:14" s="237" customFormat="1" ht="15.75" thickBot="1">
      <c r="A11" s="236">
        <v>6</v>
      </c>
      <c r="B11" s="233" t="s">
        <v>619</v>
      </c>
      <c r="C11" s="174" t="s">
        <v>290</v>
      </c>
      <c r="D11" s="174" t="s">
        <v>290</v>
      </c>
      <c r="E11" s="174">
        <v>270</v>
      </c>
      <c r="F11" s="174">
        <v>127</v>
      </c>
      <c r="G11" s="174">
        <v>178</v>
      </c>
      <c r="H11" s="174">
        <v>45</v>
      </c>
      <c r="I11" s="174">
        <v>47</v>
      </c>
    </row>
    <row r="12" spans="1:14" s="237" customFormat="1" ht="15.75" thickBot="1">
      <c r="A12" s="236">
        <v>7</v>
      </c>
      <c r="B12" s="233" t="s">
        <v>620</v>
      </c>
      <c r="C12" s="174" t="s">
        <v>290</v>
      </c>
      <c r="D12" s="174" t="s">
        <v>290</v>
      </c>
      <c r="E12" s="174">
        <v>311</v>
      </c>
      <c r="F12" s="174">
        <v>156</v>
      </c>
      <c r="G12" s="174">
        <v>190</v>
      </c>
      <c r="H12" s="174">
        <v>48</v>
      </c>
      <c r="I12" s="174">
        <v>47</v>
      </c>
    </row>
    <row r="13" spans="1:14">
      <c r="A13" s="291" t="s">
        <v>621</v>
      </c>
      <c r="B13" s="291"/>
      <c r="C13" s="291"/>
      <c r="D13" s="291"/>
      <c r="E13" s="291"/>
      <c r="F13" s="291"/>
      <c r="G13" s="291"/>
      <c r="H13" s="290"/>
      <c r="I13" s="290"/>
    </row>
  </sheetData>
  <mergeCells count="3">
    <mergeCell ref="A4:A5"/>
    <mergeCell ref="B4:B5"/>
    <mergeCell ref="C4:I4"/>
  </mergeCells>
  <hyperlinks>
    <hyperlink ref="N3" location="Rekap!A1" display="← Kembali ke Rekap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J2" sqref="J2"/>
    </sheetView>
  </sheetViews>
  <sheetFormatPr defaultRowHeight="15"/>
  <cols>
    <col min="1" max="1" width="4.5703125" customWidth="1"/>
    <col min="2" max="2" width="35.7109375" customWidth="1"/>
    <col min="3" max="3" width="11.42578125" customWidth="1"/>
  </cols>
  <sheetData>
    <row r="2" spans="1:10" ht="15.75" thickBot="1">
      <c r="J2" s="167" t="s">
        <v>411</v>
      </c>
    </row>
    <row r="3" spans="1:10" ht="29.25" thickBot="1">
      <c r="A3" s="238" t="s">
        <v>54</v>
      </c>
      <c r="B3" s="128" t="s">
        <v>292</v>
      </c>
      <c r="C3" s="128" t="s">
        <v>538</v>
      </c>
    </row>
    <row r="4" spans="1:10" ht="30.75" thickBot="1">
      <c r="A4" s="239">
        <v>1</v>
      </c>
      <c r="B4" s="240" t="s">
        <v>623</v>
      </c>
      <c r="C4" s="50" t="s">
        <v>480</v>
      </c>
    </row>
    <row r="5" spans="1:10" ht="15.75" thickBot="1">
      <c r="A5" s="239">
        <v>2</v>
      </c>
      <c r="B5" s="240" t="s">
        <v>624</v>
      </c>
      <c r="C5" s="50" t="s">
        <v>480</v>
      </c>
    </row>
    <row r="6" spans="1:10" ht="15.75" thickBot="1">
      <c r="A6" s="239">
        <v>3</v>
      </c>
      <c r="B6" s="240" t="s">
        <v>625</v>
      </c>
      <c r="C6" s="50" t="s">
        <v>480</v>
      </c>
    </row>
  </sheetData>
  <hyperlinks>
    <hyperlink ref="J2" location="Rekap!A1" display="← Kembali ke Rekap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129"/>
  <sheetViews>
    <sheetView workbookViewId="0">
      <selection activeCell="A4" sqref="A4:H6"/>
    </sheetView>
  </sheetViews>
  <sheetFormatPr defaultRowHeight="15"/>
  <cols>
    <col min="1" max="1" width="4.7109375" customWidth="1"/>
    <col min="2" max="2" width="19.71093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75" t="s">
        <v>54</v>
      </c>
      <c r="B4" s="475" t="s">
        <v>292</v>
      </c>
      <c r="C4" s="510" t="s">
        <v>288</v>
      </c>
      <c r="D4" s="511"/>
      <c r="E4" s="511"/>
      <c r="F4" s="511"/>
      <c r="G4" s="511"/>
      <c r="H4" s="512"/>
    </row>
    <row r="5" spans="1:13" ht="15.75" thickBot="1">
      <c r="A5" s="476"/>
      <c r="B5" s="476"/>
      <c r="C5" s="231">
        <v>2016</v>
      </c>
      <c r="D5" s="231">
        <v>2017</v>
      </c>
      <c r="E5" s="231">
        <v>2018</v>
      </c>
      <c r="F5" s="231">
        <v>2019</v>
      </c>
      <c r="G5" s="231">
        <v>2020</v>
      </c>
      <c r="H5" s="231">
        <v>2021</v>
      </c>
    </row>
    <row r="6" spans="1:13" ht="105.75" thickBot="1">
      <c r="A6" s="193">
        <v>1</v>
      </c>
      <c r="B6" s="240" t="s">
        <v>915</v>
      </c>
      <c r="C6" s="344">
        <v>8</v>
      </c>
      <c r="D6" s="344">
        <v>8</v>
      </c>
      <c r="E6" s="344">
        <v>8</v>
      </c>
      <c r="F6" s="344">
        <v>25</v>
      </c>
      <c r="G6" s="344">
        <v>25</v>
      </c>
      <c r="H6" s="344">
        <v>25</v>
      </c>
    </row>
    <row r="126" spans="1:8" ht="15.75" thickBot="1"/>
    <row r="127" spans="1:8" ht="15.75" thickBot="1">
      <c r="A127" s="475" t="s">
        <v>54</v>
      </c>
      <c r="B127" s="475" t="s">
        <v>292</v>
      </c>
      <c r="C127" s="510" t="s">
        <v>288</v>
      </c>
      <c r="D127" s="511"/>
      <c r="E127" s="511"/>
      <c r="F127" s="511"/>
      <c r="G127" s="511"/>
      <c r="H127" s="512"/>
    </row>
    <row r="128" spans="1:8" ht="15.75" thickBot="1">
      <c r="A128" s="476"/>
      <c r="B128" s="476"/>
      <c r="C128" s="231">
        <v>2015</v>
      </c>
      <c r="D128" s="231">
        <v>2016</v>
      </c>
      <c r="E128" s="231">
        <v>2017</v>
      </c>
      <c r="F128" s="231">
        <v>2018</v>
      </c>
      <c r="G128" s="231">
        <v>2019</v>
      </c>
      <c r="H128" s="231">
        <v>2019</v>
      </c>
    </row>
    <row r="129" spans="1:8" ht="90.75" thickBot="1">
      <c r="A129" s="193">
        <v>1</v>
      </c>
      <c r="B129" s="233" t="s">
        <v>627</v>
      </c>
      <c r="C129" s="195" t="s">
        <v>290</v>
      </c>
      <c r="D129" s="195" t="s">
        <v>290</v>
      </c>
      <c r="E129" s="195" t="s">
        <v>290</v>
      </c>
      <c r="F129" s="195" t="s">
        <v>290</v>
      </c>
      <c r="G129" s="195" t="s">
        <v>290</v>
      </c>
      <c r="H129" s="195" t="s">
        <v>290</v>
      </c>
    </row>
  </sheetData>
  <mergeCells count="6">
    <mergeCell ref="A127:A128"/>
    <mergeCell ref="B127:B128"/>
    <mergeCell ref="C127:H127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123"/>
  <sheetViews>
    <sheetView workbookViewId="0">
      <selection activeCell="I9" sqref="A4:I9"/>
    </sheetView>
  </sheetViews>
  <sheetFormatPr defaultRowHeight="15"/>
  <cols>
    <col min="1" max="1" width="4.28515625" customWidth="1"/>
    <col min="2" max="2" width="29.28515625" customWidth="1"/>
    <col min="3" max="3" width="0" hidden="1" customWidth="1"/>
    <col min="4" max="4" width="0" style="112" hidden="1" customWidth="1"/>
    <col min="8" max="8" width="8.7109375" style="112"/>
  </cols>
  <sheetData>
    <row r="2" spans="1:12">
      <c r="L2" s="167" t="s">
        <v>411</v>
      </c>
    </row>
    <row r="3" spans="1:12" ht="15.75" thickBot="1"/>
    <row r="4" spans="1:12" ht="15.75" thickBot="1">
      <c r="A4" s="475" t="s">
        <v>54</v>
      </c>
      <c r="B4" s="475" t="s">
        <v>292</v>
      </c>
      <c r="C4" s="477" t="s">
        <v>288</v>
      </c>
      <c r="D4" s="478"/>
      <c r="E4" s="478"/>
      <c r="F4" s="478"/>
      <c r="G4" s="478"/>
      <c r="H4" s="478"/>
      <c r="I4" s="479"/>
    </row>
    <row r="5" spans="1:12" ht="15.75" thickBot="1">
      <c r="A5" s="476"/>
      <c r="B5" s="476"/>
      <c r="C5" s="231">
        <v>2015</v>
      </c>
      <c r="D5" s="231">
        <v>2016</v>
      </c>
      <c r="E5" s="231">
        <v>2017</v>
      </c>
      <c r="F5" s="231">
        <v>2018</v>
      </c>
      <c r="G5" s="231">
        <v>2019</v>
      </c>
      <c r="H5" s="255">
        <v>2020</v>
      </c>
      <c r="I5" s="255">
        <v>2021</v>
      </c>
    </row>
    <row r="6" spans="1:12" ht="30.75" thickBot="1">
      <c r="A6" s="193">
        <v>1</v>
      </c>
      <c r="B6" s="233" t="s">
        <v>629</v>
      </c>
      <c r="C6" s="344">
        <v>8</v>
      </c>
      <c r="D6" s="344">
        <v>7</v>
      </c>
      <c r="E6" s="344">
        <v>8</v>
      </c>
      <c r="F6" s="344">
        <v>21</v>
      </c>
      <c r="G6" s="344">
        <v>19</v>
      </c>
      <c r="H6" s="374" t="s">
        <v>290</v>
      </c>
      <c r="I6" s="50">
        <v>2</v>
      </c>
    </row>
    <row r="7" spans="1:12" ht="30.75" thickBot="1">
      <c r="A7" s="193">
        <v>2</v>
      </c>
      <c r="B7" s="233" t="s">
        <v>630</v>
      </c>
      <c r="C7" s="344" t="s">
        <v>916</v>
      </c>
      <c r="D7" s="344" t="s">
        <v>916</v>
      </c>
      <c r="E7" s="344" t="s">
        <v>916</v>
      </c>
      <c r="F7" s="344">
        <v>10</v>
      </c>
      <c r="G7" s="344">
        <v>8</v>
      </c>
      <c r="H7" s="50">
        <v>4</v>
      </c>
      <c r="I7" s="50">
        <v>5</v>
      </c>
    </row>
    <row r="8" spans="1:12" ht="30.75" thickBot="1">
      <c r="A8" s="193">
        <v>3</v>
      </c>
      <c r="B8" s="233" t="s">
        <v>631</v>
      </c>
      <c r="C8" s="344">
        <v>5</v>
      </c>
      <c r="D8" s="344">
        <v>5</v>
      </c>
      <c r="E8" s="344">
        <v>5</v>
      </c>
      <c r="F8" s="344">
        <v>5</v>
      </c>
      <c r="G8" s="50" t="s">
        <v>290</v>
      </c>
      <c r="H8" s="50" t="s">
        <v>290</v>
      </c>
      <c r="I8" s="50" t="s">
        <v>290</v>
      </c>
    </row>
    <row r="9" spans="1:12" ht="30.75" thickBot="1">
      <c r="A9" s="193">
        <v>4</v>
      </c>
      <c r="B9" s="233" t="s">
        <v>632</v>
      </c>
      <c r="C9" s="344" t="s">
        <v>290</v>
      </c>
      <c r="D9" s="344" t="s">
        <v>290</v>
      </c>
      <c r="E9" s="344" t="s">
        <v>290</v>
      </c>
      <c r="F9" s="344" t="s">
        <v>290</v>
      </c>
      <c r="G9" s="344" t="s">
        <v>290</v>
      </c>
      <c r="H9" s="50" t="s">
        <v>290</v>
      </c>
      <c r="I9" s="50" t="s">
        <v>290</v>
      </c>
    </row>
    <row r="117" spans="1:9" ht="15.75" thickBot="1"/>
    <row r="118" spans="1:9" ht="15.75" thickBot="1">
      <c r="A118" s="475" t="s">
        <v>54</v>
      </c>
      <c r="B118" s="475" t="s">
        <v>292</v>
      </c>
      <c r="C118" s="510" t="s">
        <v>288</v>
      </c>
      <c r="D118" s="511"/>
      <c r="E118" s="511"/>
      <c r="F118" s="511"/>
      <c r="G118" s="511"/>
      <c r="H118" s="511"/>
      <c r="I118" s="512"/>
    </row>
    <row r="119" spans="1:9" ht="15.75" thickBot="1">
      <c r="A119" s="476"/>
      <c r="B119" s="476"/>
      <c r="C119" s="231">
        <v>2015</v>
      </c>
      <c r="D119" s="231">
        <v>2015</v>
      </c>
      <c r="E119" s="231">
        <v>2016</v>
      </c>
      <c r="F119" s="231">
        <v>2017</v>
      </c>
      <c r="G119" s="231">
        <v>2018</v>
      </c>
      <c r="H119" s="231">
        <v>2019</v>
      </c>
      <c r="I119" s="231">
        <v>2019</v>
      </c>
    </row>
    <row r="120" spans="1:9" ht="30.75" thickBot="1">
      <c r="A120" s="193">
        <v>1</v>
      </c>
      <c r="B120" s="233" t="s">
        <v>629</v>
      </c>
      <c r="C120" s="195">
        <v>8</v>
      </c>
      <c r="D120" s="195">
        <v>8</v>
      </c>
      <c r="E120" s="195">
        <v>7</v>
      </c>
      <c r="F120" s="195">
        <v>8</v>
      </c>
      <c r="G120" s="195">
        <v>21</v>
      </c>
      <c r="H120" s="195">
        <v>19</v>
      </c>
      <c r="I120" s="195">
        <v>19</v>
      </c>
    </row>
    <row r="121" spans="1:9" ht="30.75" thickBot="1">
      <c r="A121" s="193">
        <v>2</v>
      </c>
      <c r="B121" s="233" t="s">
        <v>630</v>
      </c>
      <c r="C121" s="195" t="s">
        <v>290</v>
      </c>
      <c r="D121" s="195" t="s">
        <v>290</v>
      </c>
      <c r="E121" s="195" t="s">
        <v>290</v>
      </c>
      <c r="F121" s="195" t="s">
        <v>290</v>
      </c>
      <c r="G121" s="195">
        <v>10</v>
      </c>
      <c r="H121" s="195">
        <v>8</v>
      </c>
      <c r="I121" s="195">
        <v>8</v>
      </c>
    </row>
    <row r="122" spans="1:9" ht="30.75" thickBot="1">
      <c r="A122" s="193">
        <v>3</v>
      </c>
      <c r="B122" s="233" t="s">
        <v>631</v>
      </c>
      <c r="C122" s="195">
        <v>5</v>
      </c>
      <c r="D122" s="195">
        <v>5</v>
      </c>
      <c r="E122" s="195">
        <v>5</v>
      </c>
      <c r="F122" s="195">
        <v>5</v>
      </c>
      <c r="G122" s="195">
        <v>5</v>
      </c>
      <c r="H122" s="195"/>
      <c r="I122" s="195"/>
    </row>
    <row r="123" spans="1:9" ht="30.75" thickBot="1">
      <c r="A123" s="193">
        <v>4</v>
      </c>
      <c r="B123" s="233" t="s">
        <v>632</v>
      </c>
      <c r="C123" s="195" t="s">
        <v>290</v>
      </c>
      <c r="D123" s="195" t="s">
        <v>290</v>
      </c>
      <c r="E123" s="195" t="s">
        <v>290</v>
      </c>
      <c r="F123" s="195" t="s">
        <v>290</v>
      </c>
      <c r="G123" s="195" t="s">
        <v>290</v>
      </c>
      <c r="H123" s="195" t="s">
        <v>290</v>
      </c>
      <c r="I123" s="195" t="s">
        <v>290</v>
      </c>
    </row>
  </sheetData>
  <mergeCells count="6">
    <mergeCell ref="A118:A119"/>
    <mergeCell ref="B118:B119"/>
    <mergeCell ref="C118:I118"/>
    <mergeCell ref="A4:A5"/>
    <mergeCell ref="B4:B5"/>
    <mergeCell ref="C4:I4"/>
  </mergeCells>
  <hyperlinks>
    <hyperlink ref="L2" location="Rekap!A1" display="← Kembali ke Rekap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N2" sqref="N2"/>
    </sheetView>
  </sheetViews>
  <sheetFormatPr defaultRowHeight="15"/>
  <cols>
    <col min="1" max="1" width="4.85546875" customWidth="1"/>
    <col min="2" max="2" width="25.140625" customWidth="1"/>
    <col min="3" max="4" width="0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75" t="s">
        <v>54</v>
      </c>
      <c r="B4" s="475" t="s">
        <v>292</v>
      </c>
      <c r="C4" s="510" t="s">
        <v>288</v>
      </c>
      <c r="D4" s="511"/>
      <c r="E4" s="511"/>
      <c r="F4" s="511"/>
      <c r="G4" s="511"/>
      <c r="H4" s="511"/>
      <c r="I4" s="512"/>
    </row>
    <row r="5" spans="1:14" ht="15.75" thickBot="1">
      <c r="A5" s="476"/>
      <c r="B5" s="476"/>
      <c r="C5" s="325">
        <v>2015</v>
      </c>
      <c r="D5" s="231">
        <v>2016</v>
      </c>
      <c r="E5" s="231">
        <v>2017</v>
      </c>
      <c r="F5" s="231">
        <v>2018</v>
      </c>
      <c r="G5" s="231">
        <v>2019</v>
      </c>
      <c r="H5" s="227">
        <v>2020</v>
      </c>
      <c r="I5" s="227">
        <v>2021</v>
      </c>
    </row>
    <row r="6" spans="1:14" ht="30.75" thickBot="1">
      <c r="A6" s="193">
        <v>1</v>
      </c>
      <c r="B6" s="233" t="s">
        <v>634</v>
      </c>
      <c r="C6" s="182"/>
      <c r="D6" s="241">
        <v>58471</v>
      </c>
      <c r="E6" s="241">
        <v>43983</v>
      </c>
      <c r="F6" s="241">
        <v>20667</v>
      </c>
      <c r="G6" s="241">
        <v>19854</v>
      </c>
      <c r="H6" s="345">
        <v>6481</v>
      </c>
      <c r="I6" s="345">
        <v>16594</v>
      </c>
    </row>
    <row r="7" spans="1:14" ht="30.75" thickBot="1">
      <c r="A7" s="193">
        <v>2</v>
      </c>
      <c r="B7" s="233" t="s">
        <v>635</v>
      </c>
      <c r="C7" s="193" t="s">
        <v>290</v>
      </c>
      <c r="D7" s="195" t="s">
        <v>290</v>
      </c>
      <c r="E7" s="195" t="s">
        <v>290</v>
      </c>
      <c r="F7" s="195" t="s">
        <v>290</v>
      </c>
      <c r="G7" s="195" t="s">
        <v>290</v>
      </c>
      <c r="H7" s="345">
        <v>77932</v>
      </c>
      <c r="I7" s="345">
        <v>78031</v>
      </c>
    </row>
    <row r="8" spans="1:14" ht="30.75" thickBot="1">
      <c r="A8" s="193">
        <v>3</v>
      </c>
      <c r="B8" s="233" t="s">
        <v>636</v>
      </c>
      <c r="C8" s="193" t="s">
        <v>290</v>
      </c>
      <c r="D8" s="195" t="s">
        <v>290</v>
      </c>
      <c r="E8" s="195" t="s">
        <v>290</v>
      </c>
      <c r="F8" s="195" t="s">
        <v>290</v>
      </c>
      <c r="G8" s="195" t="s">
        <v>290</v>
      </c>
      <c r="H8" s="346" t="s">
        <v>290</v>
      </c>
      <c r="I8" s="427">
        <v>1.2699999999999999E-2</v>
      </c>
    </row>
    <row r="9" spans="1:14" ht="45.75" thickBot="1">
      <c r="A9" s="193">
        <v>4</v>
      </c>
      <c r="B9" s="233" t="s">
        <v>637</v>
      </c>
      <c r="C9" s="193" t="s">
        <v>290</v>
      </c>
      <c r="D9" s="241">
        <v>4872</v>
      </c>
      <c r="E9" s="241">
        <v>3665</v>
      </c>
      <c r="F9" s="241">
        <v>1722</v>
      </c>
      <c r="G9" s="241">
        <v>1654</v>
      </c>
      <c r="H9" s="346">
        <v>540</v>
      </c>
      <c r="I9" s="345">
        <v>1383</v>
      </c>
    </row>
    <row r="10" spans="1:14" ht="30.75" thickBot="1">
      <c r="A10" s="193">
        <v>5</v>
      </c>
      <c r="B10" s="233" t="s">
        <v>638</v>
      </c>
      <c r="C10" s="193" t="s">
        <v>290</v>
      </c>
      <c r="D10" s="241">
        <v>62234</v>
      </c>
      <c r="E10" s="241">
        <v>65006</v>
      </c>
      <c r="F10" s="241">
        <v>63165</v>
      </c>
      <c r="G10" s="241">
        <v>74520</v>
      </c>
      <c r="H10" s="345">
        <v>40246</v>
      </c>
      <c r="I10" s="345">
        <v>160089</v>
      </c>
    </row>
    <row r="11" spans="1:14" ht="45.75" thickBot="1">
      <c r="A11" s="193">
        <v>6</v>
      </c>
      <c r="B11" s="233" t="s">
        <v>639</v>
      </c>
      <c r="C11" s="193" t="s">
        <v>290</v>
      </c>
      <c r="D11" s="195">
        <v>75</v>
      </c>
      <c r="E11" s="195">
        <v>75</v>
      </c>
      <c r="F11" s="195">
        <v>13</v>
      </c>
      <c r="G11" s="195">
        <v>13</v>
      </c>
      <c r="H11" s="346">
        <v>15</v>
      </c>
      <c r="I11" s="427">
        <v>7.0000000000000001E-3</v>
      </c>
    </row>
    <row r="12" spans="1:14">
      <c r="A12" s="326" t="s">
        <v>640</v>
      </c>
      <c r="B12" s="326"/>
      <c r="C12" s="326"/>
      <c r="D12" s="326"/>
      <c r="E12" s="326"/>
      <c r="F12" s="326"/>
      <c r="G12" s="326"/>
      <c r="H12" s="242"/>
      <c r="I12" s="242"/>
    </row>
  </sheetData>
  <mergeCells count="3"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7"/>
  <sheetViews>
    <sheetView workbookViewId="0">
      <selection activeCell="N2" sqref="N2"/>
    </sheetView>
  </sheetViews>
  <sheetFormatPr defaultRowHeight="15"/>
  <cols>
    <col min="1" max="1" width="4.85546875" customWidth="1"/>
    <col min="2" max="2" width="31" customWidth="1"/>
    <col min="3" max="4" width="8.140625" hidden="1" customWidth="1"/>
    <col min="5" max="7" width="8.140625" customWidth="1"/>
    <col min="8" max="8" width="8.140625" style="112" customWidth="1"/>
    <col min="9" max="9" width="8.140625" customWidth="1"/>
  </cols>
  <sheetData>
    <row r="2" spans="1:14" ht="15.75" thickBot="1">
      <c r="N2" s="167" t="s">
        <v>411</v>
      </c>
    </row>
    <row r="3" spans="1:14" ht="15.75" thickBot="1">
      <c r="A3" s="475" t="s">
        <v>54</v>
      </c>
      <c r="B3" s="475" t="s">
        <v>292</v>
      </c>
      <c r="C3" s="510" t="s">
        <v>288</v>
      </c>
      <c r="D3" s="511"/>
      <c r="E3" s="511"/>
      <c r="F3" s="511"/>
      <c r="G3" s="511"/>
      <c r="H3" s="511"/>
      <c r="I3" s="512"/>
    </row>
    <row r="4" spans="1:14" ht="15.75" thickBot="1">
      <c r="A4" s="476"/>
      <c r="B4" s="476"/>
      <c r="C4" s="325">
        <v>2015</v>
      </c>
      <c r="D4" s="231">
        <v>2016</v>
      </c>
      <c r="E4" s="231">
        <v>2017</v>
      </c>
      <c r="F4" s="231">
        <v>2018</v>
      </c>
      <c r="G4" s="231">
        <v>2019</v>
      </c>
      <c r="H4" s="227">
        <v>2020</v>
      </c>
      <c r="I4" s="227">
        <v>2021</v>
      </c>
    </row>
    <row r="5" spans="1:14" ht="30.75" thickBot="1">
      <c r="A5" s="193">
        <v>1</v>
      </c>
      <c r="B5" s="233" t="s">
        <v>642</v>
      </c>
      <c r="C5" s="193">
        <v>0</v>
      </c>
      <c r="D5" s="195">
        <v>0</v>
      </c>
      <c r="E5" s="195">
        <v>1.92</v>
      </c>
      <c r="F5" s="195">
        <v>0</v>
      </c>
      <c r="G5" s="195">
        <v>38.46</v>
      </c>
      <c r="H5" s="346">
        <v>7.69</v>
      </c>
      <c r="I5" s="427">
        <v>6.1699999999999998E-2</v>
      </c>
    </row>
    <row r="6" spans="1:14" ht="30.75" thickBot="1">
      <c r="A6" s="193">
        <v>2</v>
      </c>
      <c r="B6" s="233" t="s">
        <v>643</v>
      </c>
      <c r="C6" s="193">
        <v>0</v>
      </c>
      <c r="D6" s="195">
        <v>1</v>
      </c>
      <c r="E6" s="195">
        <v>1</v>
      </c>
      <c r="F6" s="195">
        <v>1</v>
      </c>
      <c r="G6" s="195">
        <v>1</v>
      </c>
      <c r="H6" s="346">
        <v>1</v>
      </c>
      <c r="I6" s="346">
        <v>39</v>
      </c>
    </row>
    <row r="7" spans="1:14">
      <c r="A7" s="326" t="s">
        <v>640</v>
      </c>
      <c r="B7" s="326"/>
      <c r="C7" s="326"/>
      <c r="D7" s="326"/>
      <c r="E7" s="326"/>
      <c r="F7" s="326"/>
      <c r="G7" s="326"/>
      <c r="H7" s="326"/>
      <c r="I7" s="326"/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56"/>
  <sheetViews>
    <sheetView workbookViewId="0">
      <selection activeCell="I2" sqref="I2"/>
    </sheetView>
  </sheetViews>
  <sheetFormatPr defaultRowHeight="15"/>
  <cols>
    <col min="1" max="1" width="4.85546875" customWidth="1"/>
    <col min="2" max="2" width="18.5703125" customWidth="1"/>
    <col min="3" max="3" width="26.42578125" customWidth="1"/>
    <col min="4" max="4" width="23.5703125" customWidth="1"/>
    <col min="5" max="5" width="24.42578125" customWidth="1"/>
    <col min="6" max="6" width="4.28515625" customWidth="1"/>
    <col min="7" max="7" width="14" customWidth="1"/>
    <col min="8" max="8" width="13.85546875" customWidth="1"/>
    <col min="9" max="9" width="10.140625" customWidth="1"/>
    <col min="10" max="10" width="19.5703125" customWidth="1"/>
    <col min="12" max="12" width="4.28515625" customWidth="1"/>
    <col min="13" max="13" width="14" customWidth="1"/>
    <col min="14" max="14" width="17" customWidth="1"/>
    <col min="15" max="15" width="12.85546875" customWidth="1"/>
    <col min="16" max="16" width="21.28515625" customWidth="1"/>
  </cols>
  <sheetData>
    <row r="2" spans="1:17">
      <c r="I2" s="167" t="s">
        <v>411</v>
      </c>
    </row>
    <row r="3" spans="1:17" ht="15.75" thickBot="1"/>
    <row r="4" spans="1:17" ht="16.5" thickBot="1">
      <c r="A4" s="243" t="s">
        <v>54</v>
      </c>
      <c r="B4" s="244" t="s">
        <v>645</v>
      </c>
      <c r="C4" s="244" t="s">
        <v>292</v>
      </c>
      <c r="D4" s="244" t="s">
        <v>141</v>
      </c>
      <c r="F4" s="288" t="s">
        <v>850</v>
      </c>
      <c r="L4" s="304" t="s">
        <v>887</v>
      </c>
    </row>
    <row r="5" spans="1:17" ht="32.25" thickBot="1">
      <c r="A5" s="517">
        <v>1</v>
      </c>
      <c r="B5" s="520" t="s">
        <v>646</v>
      </c>
      <c r="C5" s="247" t="s">
        <v>647</v>
      </c>
      <c r="D5" s="247" t="s">
        <v>648</v>
      </c>
    </row>
    <row r="6" spans="1:17" ht="32.25" thickBot="1">
      <c r="A6" s="518"/>
      <c r="B6" s="521"/>
      <c r="C6" s="247" t="s">
        <v>649</v>
      </c>
      <c r="D6" s="247" t="s">
        <v>650</v>
      </c>
      <c r="F6" s="295" t="s">
        <v>54</v>
      </c>
      <c r="G6" s="295" t="s">
        <v>825</v>
      </c>
      <c r="H6" s="295" t="s">
        <v>826</v>
      </c>
      <c r="I6" s="295" t="s">
        <v>827</v>
      </c>
      <c r="J6" s="295" t="s">
        <v>141</v>
      </c>
      <c r="L6" s="299" t="s">
        <v>54</v>
      </c>
      <c r="M6" s="300" t="s">
        <v>856</v>
      </c>
      <c r="N6" s="300" t="s">
        <v>851</v>
      </c>
      <c r="O6" s="300" t="s">
        <v>852</v>
      </c>
      <c r="P6" s="300" t="s">
        <v>857</v>
      </c>
      <c r="Q6" s="300" t="s">
        <v>25</v>
      </c>
    </row>
    <row r="7" spans="1:17" ht="135.75" thickBot="1">
      <c r="A7" s="518"/>
      <c r="B7" s="521"/>
      <c r="C7" s="247" t="s">
        <v>651</v>
      </c>
      <c r="D7" s="247" t="s">
        <v>652</v>
      </c>
      <c r="F7" s="294">
        <v>1</v>
      </c>
      <c r="G7" s="294" t="s">
        <v>657</v>
      </c>
      <c r="H7" s="294" t="s">
        <v>828</v>
      </c>
      <c r="I7" s="294" t="s">
        <v>84</v>
      </c>
      <c r="J7" s="294" t="s">
        <v>829</v>
      </c>
      <c r="L7" s="301" t="s">
        <v>61</v>
      </c>
      <c r="M7" s="302" t="s">
        <v>657</v>
      </c>
      <c r="N7" s="302" t="s">
        <v>858</v>
      </c>
      <c r="O7" s="302" t="s">
        <v>859</v>
      </c>
      <c r="P7" s="302" t="s">
        <v>860</v>
      </c>
      <c r="Q7" s="303">
        <v>26</v>
      </c>
    </row>
    <row r="8" spans="1:17" ht="135.75" thickBot="1">
      <c r="A8" s="519"/>
      <c r="B8" s="522"/>
      <c r="C8" s="247" t="s">
        <v>653</v>
      </c>
      <c r="D8" s="247" t="s">
        <v>824</v>
      </c>
      <c r="F8" s="294">
        <v>2</v>
      </c>
      <c r="G8" s="294" t="s">
        <v>830</v>
      </c>
      <c r="H8" s="294" t="s">
        <v>666</v>
      </c>
      <c r="I8" s="294" t="s">
        <v>831</v>
      </c>
      <c r="J8" s="294" t="s">
        <v>832</v>
      </c>
      <c r="L8" s="301" t="s">
        <v>63</v>
      </c>
      <c r="M8" s="302" t="s">
        <v>830</v>
      </c>
      <c r="N8" s="302" t="s">
        <v>861</v>
      </c>
      <c r="O8" s="302" t="s">
        <v>862</v>
      </c>
      <c r="P8" s="302" t="s">
        <v>863</v>
      </c>
      <c r="Q8" s="303">
        <v>22</v>
      </c>
    </row>
    <row r="9" spans="1:17" ht="105.75" thickBot="1">
      <c r="A9" s="517">
        <v>2</v>
      </c>
      <c r="B9" s="520" t="s">
        <v>654</v>
      </c>
      <c r="C9" s="247" t="s">
        <v>655</v>
      </c>
      <c r="D9" s="247" t="s">
        <v>656</v>
      </c>
      <c r="F9" s="294">
        <v>3</v>
      </c>
      <c r="G9" s="294" t="s">
        <v>833</v>
      </c>
      <c r="H9" s="294" t="s">
        <v>646</v>
      </c>
      <c r="I9" s="294" t="s">
        <v>834</v>
      </c>
      <c r="J9" s="294" t="s">
        <v>835</v>
      </c>
      <c r="L9" s="301" t="s">
        <v>65</v>
      </c>
      <c r="M9" s="302" t="s">
        <v>864</v>
      </c>
      <c r="N9" s="302" t="s">
        <v>865</v>
      </c>
      <c r="O9" s="302" t="s">
        <v>866</v>
      </c>
      <c r="P9" s="302" t="s">
        <v>867</v>
      </c>
      <c r="Q9" s="303">
        <v>11</v>
      </c>
    </row>
    <row r="10" spans="1:17" ht="75.75" thickBot="1">
      <c r="A10" s="518"/>
      <c r="B10" s="521"/>
      <c r="C10" s="247" t="s">
        <v>657</v>
      </c>
      <c r="D10" s="247" t="s">
        <v>648</v>
      </c>
      <c r="F10" s="294">
        <v>4</v>
      </c>
      <c r="G10" s="294" t="s">
        <v>647</v>
      </c>
      <c r="H10" s="294" t="s">
        <v>646</v>
      </c>
      <c r="I10" s="294" t="s">
        <v>836</v>
      </c>
      <c r="J10" s="294" t="s">
        <v>835</v>
      </c>
      <c r="L10" s="301" t="s">
        <v>67</v>
      </c>
      <c r="M10" s="302" t="s">
        <v>868</v>
      </c>
      <c r="N10" s="302" t="s">
        <v>869</v>
      </c>
      <c r="O10" s="302" t="s">
        <v>870</v>
      </c>
      <c r="P10" s="302" t="s">
        <v>871</v>
      </c>
      <c r="Q10" s="303">
        <v>15</v>
      </c>
    </row>
    <row r="11" spans="1:17" ht="45.75" thickBot="1">
      <c r="A11" s="518"/>
      <c r="B11" s="521"/>
      <c r="C11" s="247" t="s">
        <v>658</v>
      </c>
      <c r="D11" s="247" t="s">
        <v>659</v>
      </c>
      <c r="F11" s="294">
        <v>5</v>
      </c>
      <c r="G11" s="294" t="s">
        <v>837</v>
      </c>
      <c r="H11" s="294" t="s">
        <v>646</v>
      </c>
      <c r="I11" s="294" t="s">
        <v>838</v>
      </c>
      <c r="J11" s="294" t="s">
        <v>839</v>
      </c>
      <c r="L11" s="301" t="s">
        <v>69</v>
      </c>
      <c r="M11" s="302" t="s">
        <v>872</v>
      </c>
      <c r="N11" s="302" t="s">
        <v>873</v>
      </c>
      <c r="O11" s="302" t="s">
        <v>874</v>
      </c>
      <c r="P11" s="302" t="s">
        <v>875</v>
      </c>
      <c r="Q11" s="303">
        <v>5</v>
      </c>
    </row>
    <row r="12" spans="1:17" ht="120.75" thickBot="1">
      <c r="A12" s="518"/>
      <c r="B12" s="521"/>
      <c r="C12" s="247" t="s">
        <v>660</v>
      </c>
      <c r="D12" s="247" t="s">
        <v>648</v>
      </c>
      <c r="F12" s="294">
        <v>6</v>
      </c>
      <c r="G12" s="294" t="s">
        <v>840</v>
      </c>
      <c r="H12" s="294" t="s">
        <v>646</v>
      </c>
      <c r="I12" s="294" t="s">
        <v>841</v>
      </c>
      <c r="J12" s="294" t="s">
        <v>842</v>
      </c>
      <c r="L12" s="301" t="s">
        <v>71</v>
      </c>
      <c r="M12" s="302" t="s">
        <v>840</v>
      </c>
      <c r="N12" s="302" t="s">
        <v>873</v>
      </c>
      <c r="O12" s="302" t="s">
        <v>876</v>
      </c>
      <c r="P12" s="302" t="s">
        <v>877</v>
      </c>
      <c r="Q12" s="303">
        <v>12</v>
      </c>
    </row>
    <row r="13" spans="1:17" ht="120.75" thickBot="1">
      <c r="A13" s="518"/>
      <c r="B13" s="521"/>
      <c r="C13" s="247" t="s">
        <v>661</v>
      </c>
      <c r="D13" s="247" t="s">
        <v>662</v>
      </c>
      <c r="F13" s="294">
        <v>7</v>
      </c>
      <c r="G13" s="294" t="s">
        <v>843</v>
      </c>
      <c r="H13" s="294" t="s">
        <v>828</v>
      </c>
      <c r="I13" s="294" t="s">
        <v>84</v>
      </c>
      <c r="J13" s="294" t="s">
        <v>844</v>
      </c>
      <c r="L13" s="301" t="s">
        <v>73</v>
      </c>
      <c r="M13" s="302" t="s">
        <v>843</v>
      </c>
      <c r="N13" s="302" t="s">
        <v>873</v>
      </c>
      <c r="O13" s="302" t="s">
        <v>878</v>
      </c>
      <c r="P13" s="302" t="s">
        <v>879</v>
      </c>
      <c r="Q13" s="303">
        <v>14</v>
      </c>
    </row>
    <row r="14" spans="1:17" ht="105.75" thickBot="1">
      <c r="A14" s="518"/>
      <c r="B14" s="521"/>
      <c r="C14" s="247" t="s">
        <v>663</v>
      </c>
      <c r="D14" s="247" t="s">
        <v>664</v>
      </c>
      <c r="F14" s="294">
        <v>8</v>
      </c>
      <c r="G14" s="294" t="s">
        <v>845</v>
      </c>
      <c r="H14" s="294" t="s">
        <v>828</v>
      </c>
      <c r="I14" s="294" t="s">
        <v>84</v>
      </c>
      <c r="J14" s="294" t="s">
        <v>846</v>
      </c>
      <c r="L14" s="301" t="s">
        <v>75</v>
      </c>
      <c r="M14" s="302" t="s">
        <v>661</v>
      </c>
      <c r="N14" s="302" t="s">
        <v>880</v>
      </c>
      <c r="O14" s="302" t="s">
        <v>881</v>
      </c>
      <c r="P14" s="302" t="s">
        <v>882</v>
      </c>
      <c r="Q14" s="303">
        <v>12</v>
      </c>
    </row>
    <row r="15" spans="1:17" ht="60.75" thickBot="1">
      <c r="A15" s="519"/>
      <c r="B15" s="522"/>
      <c r="C15" s="247" t="s">
        <v>665</v>
      </c>
      <c r="D15" s="247" t="s">
        <v>659</v>
      </c>
      <c r="F15" s="294">
        <v>9</v>
      </c>
      <c r="G15" s="294" t="s">
        <v>661</v>
      </c>
      <c r="H15" s="294" t="s">
        <v>828</v>
      </c>
      <c r="I15" s="294" t="s">
        <v>84</v>
      </c>
      <c r="J15" s="294" t="s">
        <v>847</v>
      </c>
      <c r="L15" s="301" t="s">
        <v>78</v>
      </c>
      <c r="M15" s="302" t="s">
        <v>883</v>
      </c>
      <c r="N15" s="302" t="s">
        <v>884</v>
      </c>
      <c r="O15" s="302" t="s">
        <v>885</v>
      </c>
      <c r="P15" s="302" t="s">
        <v>886</v>
      </c>
      <c r="Q15" s="303">
        <v>6</v>
      </c>
    </row>
    <row r="16" spans="1:17" ht="63.75" thickBot="1">
      <c r="A16" s="246">
        <v>3</v>
      </c>
      <c r="B16" s="247" t="s">
        <v>666</v>
      </c>
      <c r="C16" s="247" t="s">
        <v>667</v>
      </c>
      <c r="D16" s="247" t="s">
        <v>648</v>
      </c>
      <c r="F16" s="294">
        <v>10</v>
      </c>
      <c r="G16" s="294" t="s">
        <v>848</v>
      </c>
      <c r="H16" s="294" t="s">
        <v>828</v>
      </c>
      <c r="I16" s="294" t="s">
        <v>84</v>
      </c>
      <c r="J16" s="294" t="s">
        <v>849</v>
      </c>
      <c r="L16" s="301" t="s">
        <v>81</v>
      </c>
      <c r="M16" s="302" t="s">
        <v>845</v>
      </c>
      <c r="N16" s="302" t="s">
        <v>884</v>
      </c>
      <c r="O16" s="302" t="s">
        <v>290</v>
      </c>
      <c r="P16" s="302" t="s">
        <v>290</v>
      </c>
      <c r="Q16" s="303">
        <v>2</v>
      </c>
    </row>
    <row r="17" spans="1:17" ht="16.5" thickBot="1">
      <c r="A17" s="246">
        <v>4</v>
      </c>
      <c r="B17" s="247" t="s">
        <v>668</v>
      </c>
      <c r="C17" s="247" t="s">
        <v>669</v>
      </c>
      <c r="D17" s="247" t="s">
        <v>670</v>
      </c>
      <c r="F17" s="294"/>
      <c r="G17" s="294"/>
      <c r="H17" s="294"/>
      <c r="I17" s="294"/>
      <c r="J17" s="294"/>
      <c r="L17" s="294"/>
      <c r="M17" s="294"/>
      <c r="N17" s="294"/>
      <c r="O17" s="294"/>
      <c r="P17" s="294"/>
      <c r="Q17" s="296"/>
    </row>
    <row r="21" spans="1:17" s="293" customFormat="1" ht="15.75"/>
    <row r="22" spans="1:17" s="293" customFormat="1" ht="15.75"/>
    <row r="23" spans="1:17" s="293" customFormat="1" ht="15.75"/>
    <row r="24" spans="1:17" s="293" customFormat="1" ht="15.75"/>
    <row r="25" spans="1:17" s="293" customFormat="1" ht="15.75"/>
    <row r="26" spans="1:17" s="293" customFormat="1" ht="15.75"/>
    <row r="27" spans="1:17" s="293" customFormat="1" ht="15.75"/>
    <row r="28" spans="1:17" s="293" customFormat="1" ht="15.75"/>
    <row r="29" spans="1:17" s="293" customFormat="1" ht="15.75"/>
    <row r="30" spans="1:17" s="293" customFormat="1" ht="15.75"/>
    <row r="31" spans="1:17" s="293" customFormat="1" ht="15.75"/>
    <row r="32" spans="1:17" s="293" customFormat="1" ht="15.75"/>
    <row r="33" s="293" customFormat="1" ht="15.75"/>
    <row r="34" s="293" customFormat="1" ht="15.75"/>
    <row r="35" s="293" customFormat="1" ht="15.75"/>
    <row r="36" s="293" customFormat="1" ht="15.75"/>
    <row r="37" s="293" customFormat="1" ht="15.75"/>
    <row r="38" s="293" customFormat="1" ht="15.75"/>
    <row r="39" s="293" customFormat="1" ht="15.75"/>
    <row r="40" s="293" customFormat="1" ht="15.75"/>
    <row r="41" s="293" customFormat="1" ht="15.75"/>
    <row r="42" s="293" customFormat="1" ht="15.75"/>
    <row r="43" s="293" customFormat="1" ht="15.75"/>
    <row r="44" s="293" customFormat="1" ht="15.75"/>
    <row r="45" s="293" customFormat="1" ht="15.75"/>
    <row r="46" s="293" customFormat="1" ht="15.75"/>
    <row r="47" s="293" customFormat="1" ht="15.75"/>
    <row r="48" s="293" customFormat="1" ht="15.75"/>
    <row r="49" s="293" customFormat="1" ht="15.75"/>
    <row r="50" s="293" customFormat="1" ht="15.75"/>
    <row r="51" s="293" customFormat="1" ht="15.75"/>
    <row r="56" ht="14.1" customHeight="1"/>
  </sheetData>
  <mergeCells count="4">
    <mergeCell ref="A5:A8"/>
    <mergeCell ref="B5:B8"/>
    <mergeCell ref="A9:A15"/>
    <mergeCell ref="B9:B15"/>
  </mergeCells>
  <hyperlinks>
    <hyperlink ref="I2" location="Rekap!A1" display="← Kembali ke Rekap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2:N7"/>
  <sheetViews>
    <sheetView workbookViewId="0">
      <selection activeCell="I7" sqref="A3:I7"/>
    </sheetView>
  </sheetViews>
  <sheetFormatPr defaultRowHeight="15"/>
  <cols>
    <col min="1" max="1" width="4.42578125" customWidth="1"/>
    <col min="2" max="2" width="28" customWidth="1"/>
    <col min="3" max="4" width="9.85546875" hidden="1" customWidth="1"/>
    <col min="5" max="8" width="9.85546875" bestFit="1" customWidth="1"/>
    <col min="9" max="9" width="9.85546875" style="112" bestFit="1" customWidth="1"/>
  </cols>
  <sheetData>
    <row r="2" spans="1:14" ht="15.75" thickBot="1">
      <c r="N2" s="167" t="s">
        <v>411</v>
      </c>
    </row>
    <row r="3" spans="1:14" ht="15.75" thickBot="1">
      <c r="A3" s="465" t="s">
        <v>54</v>
      </c>
      <c r="B3" s="465" t="s">
        <v>292</v>
      </c>
      <c r="C3" s="506" t="s">
        <v>288</v>
      </c>
      <c r="D3" s="506"/>
      <c r="E3" s="506"/>
      <c r="F3" s="506"/>
      <c r="G3" s="506"/>
      <c r="H3" s="506"/>
      <c r="I3" s="506"/>
    </row>
    <row r="4" spans="1:14" ht="15.75" thickBot="1">
      <c r="A4" s="466"/>
      <c r="B4" s="466"/>
      <c r="C4" s="117">
        <v>2015</v>
      </c>
      <c r="D4" s="117">
        <v>2016</v>
      </c>
      <c r="E4" s="117">
        <v>2017</v>
      </c>
      <c r="F4" s="117">
        <v>2018</v>
      </c>
      <c r="G4" s="117">
        <v>2019</v>
      </c>
      <c r="H4" s="126">
        <v>2020</v>
      </c>
      <c r="I4" s="126">
        <v>2021</v>
      </c>
    </row>
    <row r="5" spans="1:14" ht="15.75" thickBot="1">
      <c r="A5" s="118">
        <v>1</v>
      </c>
      <c r="B5" s="119" t="s">
        <v>672</v>
      </c>
      <c r="C5" s="180">
        <v>38930</v>
      </c>
      <c r="D5" s="180">
        <v>37374</v>
      </c>
      <c r="E5" s="180">
        <v>193574</v>
      </c>
      <c r="F5" s="180">
        <v>541367</v>
      </c>
      <c r="G5" s="180">
        <v>684441</v>
      </c>
      <c r="H5" s="120">
        <v>479100</v>
      </c>
      <c r="I5" s="120">
        <v>654399</v>
      </c>
    </row>
    <row r="6" spans="1:14" ht="15.75" thickBot="1">
      <c r="A6" s="118">
        <v>2</v>
      </c>
      <c r="B6" s="119" t="s">
        <v>673</v>
      </c>
      <c r="C6" s="181">
        <v>128</v>
      </c>
      <c r="D6" s="181">
        <v>131</v>
      </c>
      <c r="E6" s="181">
        <v>110</v>
      </c>
      <c r="F6" s="181">
        <v>120</v>
      </c>
      <c r="G6" s="181">
        <v>128</v>
      </c>
      <c r="H6" s="89">
        <v>89</v>
      </c>
      <c r="I6" s="89">
        <v>41</v>
      </c>
    </row>
    <row r="7" spans="1:14" ht="15.75" thickBot="1">
      <c r="A7" s="118">
        <v>3</v>
      </c>
      <c r="B7" s="119" t="s">
        <v>674</v>
      </c>
      <c r="C7" s="180">
        <v>103165000</v>
      </c>
      <c r="D7" s="180">
        <v>123432000</v>
      </c>
      <c r="E7" s="180">
        <v>212525000</v>
      </c>
      <c r="F7" s="180">
        <v>271981500</v>
      </c>
      <c r="G7" s="180">
        <v>769311000</v>
      </c>
      <c r="H7" s="120">
        <v>903944000</v>
      </c>
      <c r="I7" s="120">
        <v>973225000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36"/>
  <sheetViews>
    <sheetView workbookViewId="0">
      <selection activeCell="A4" sqref="A4:I12"/>
    </sheetView>
  </sheetViews>
  <sheetFormatPr defaultRowHeight="15"/>
  <cols>
    <col min="1" max="1" width="4.42578125" customWidth="1"/>
    <col min="2" max="2" width="30.85546875" customWidth="1"/>
    <col min="3" max="4" width="11.28515625" hidden="1" customWidth="1"/>
    <col min="5" max="8" width="11.28515625" bestFit="1" customWidth="1"/>
    <col min="9" max="9" width="11.28515625" style="112" bestFit="1" customWidth="1"/>
  </cols>
  <sheetData>
    <row r="2" spans="1:14">
      <c r="N2" s="167" t="s">
        <v>411</v>
      </c>
    </row>
    <row r="3" spans="1:14" ht="15.75" thickBot="1"/>
    <row r="4" spans="1:14" ht="15.75" thickBot="1">
      <c r="A4" s="495" t="s">
        <v>54</v>
      </c>
      <c r="B4" s="497" t="s">
        <v>299</v>
      </c>
      <c r="C4" s="467" t="s">
        <v>288</v>
      </c>
      <c r="D4" s="468"/>
      <c r="E4" s="468"/>
      <c r="F4" s="468"/>
      <c r="G4" s="468"/>
      <c r="H4" s="468"/>
      <c r="I4" s="469"/>
    </row>
    <row r="5" spans="1:14" ht="15.75" thickBot="1">
      <c r="A5" s="496"/>
      <c r="B5" s="498"/>
      <c r="C5" s="126">
        <v>2015</v>
      </c>
      <c r="D5" s="126">
        <v>2016</v>
      </c>
      <c r="E5" s="126">
        <v>2017</v>
      </c>
      <c r="F5" s="126">
        <v>2018</v>
      </c>
      <c r="G5" s="126">
        <v>2019</v>
      </c>
      <c r="H5" s="126">
        <v>2020</v>
      </c>
      <c r="I5" s="126">
        <v>2021</v>
      </c>
    </row>
    <row r="6" spans="1:14" ht="38.25">
      <c r="A6" s="175" t="s">
        <v>61</v>
      </c>
      <c r="B6" s="176" t="s">
        <v>853</v>
      </c>
      <c r="C6" s="191">
        <v>3.99</v>
      </c>
      <c r="D6" s="191">
        <v>4.4400000000000004</v>
      </c>
      <c r="E6" s="191">
        <v>4.13</v>
      </c>
      <c r="F6" s="191">
        <v>3.94</v>
      </c>
      <c r="G6" s="191">
        <v>4.68</v>
      </c>
      <c r="H6" s="191">
        <v>4.3600000000000003</v>
      </c>
      <c r="I6" s="191">
        <v>4.62</v>
      </c>
    </row>
    <row r="7" spans="1:14" ht="38.25">
      <c r="A7" s="175" t="s">
        <v>63</v>
      </c>
      <c r="B7" s="176" t="s">
        <v>854</v>
      </c>
      <c r="C7" s="297">
        <v>12</v>
      </c>
      <c r="D7" s="297">
        <v>11.64</v>
      </c>
      <c r="E7" s="297">
        <v>11.57</v>
      </c>
      <c r="F7" s="297">
        <v>11.39</v>
      </c>
      <c r="G7" s="297">
        <v>11.38</v>
      </c>
      <c r="H7" s="297">
        <v>11.41</v>
      </c>
      <c r="I7" s="297">
        <v>11.41</v>
      </c>
    </row>
    <row r="8" spans="1:14" s="112" customFormat="1" ht="38.25">
      <c r="A8" s="175" t="s">
        <v>63</v>
      </c>
      <c r="B8" s="176" t="s">
        <v>855</v>
      </c>
      <c r="C8" s="298">
        <v>1770256.65</v>
      </c>
      <c r="D8" s="298">
        <v>1790125.9</v>
      </c>
      <c r="E8" s="298">
        <v>1868054.89</v>
      </c>
      <c r="F8" s="298">
        <v>1929847.68</v>
      </c>
      <c r="G8" s="298">
        <v>1976892.98</v>
      </c>
      <c r="H8" s="298">
        <v>1975714.81</v>
      </c>
      <c r="I8" s="298">
        <v>1975714.81</v>
      </c>
    </row>
    <row r="9" spans="1:14" ht="25.5">
      <c r="A9" s="175" t="s">
        <v>65</v>
      </c>
      <c r="B9" s="176" t="s">
        <v>678</v>
      </c>
      <c r="C9" s="249">
        <v>1.55E-2</v>
      </c>
      <c r="D9" s="249">
        <v>1.5699999999999999E-2</v>
      </c>
      <c r="E9" s="249">
        <v>1.6400000000000001E-2</v>
      </c>
      <c r="F9" s="249">
        <v>1.5900000000000001E-2</v>
      </c>
      <c r="G9" s="249">
        <v>1.5800000000000002E-2</v>
      </c>
      <c r="H9" s="249">
        <v>1.6199999999999999E-2</v>
      </c>
      <c r="I9" s="249">
        <v>1.6199999999999999E-2</v>
      </c>
    </row>
    <row r="10" spans="1:14" ht="25.5">
      <c r="A10" s="175" t="s">
        <v>67</v>
      </c>
      <c r="B10" s="176" t="s">
        <v>679</v>
      </c>
      <c r="C10" s="250">
        <v>9.6600000000000005E-2</v>
      </c>
      <c r="D10" s="250">
        <v>9.2799999999999994E-2</v>
      </c>
      <c r="E10" s="250">
        <v>9.1399999999999995E-2</v>
      </c>
      <c r="F10" s="250">
        <v>9.0200000000000002E-2</v>
      </c>
      <c r="G10" s="250">
        <v>8.9200000000000002E-2</v>
      </c>
      <c r="H10" s="250">
        <v>8.9599999999999999E-2</v>
      </c>
      <c r="I10" s="250">
        <v>8.9599999999999999E-2</v>
      </c>
    </row>
    <row r="11" spans="1:14">
      <c r="A11" s="175" t="s">
        <v>69</v>
      </c>
      <c r="B11" s="176" t="s">
        <v>680</v>
      </c>
      <c r="C11" s="251" t="s">
        <v>290</v>
      </c>
      <c r="D11" s="251" t="s">
        <v>290</v>
      </c>
      <c r="E11" s="251" t="s">
        <v>290</v>
      </c>
      <c r="F11" s="251" t="s">
        <v>290</v>
      </c>
      <c r="G11" s="251" t="s">
        <v>290</v>
      </c>
      <c r="H11" s="251" t="s">
        <v>290</v>
      </c>
      <c r="I11" s="251" t="s">
        <v>290</v>
      </c>
    </row>
    <row r="12" spans="1:14" ht="15.75" thickBot="1">
      <c r="A12" s="84" t="s">
        <v>71</v>
      </c>
      <c r="B12" s="85" t="s">
        <v>681</v>
      </c>
      <c r="C12" s="252">
        <v>582</v>
      </c>
      <c r="D12" s="252">
        <v>800</v>
      </c>
      <c r="E12" s="252">
        <v>925</v>
      </c>
      <c r="F12" s="252">
        <v>975</v>
      </c>
      <c r="G12" s="253">
        <v>1075</v>
      </c>
      <c r="H12" s="253">
        <v>1200</v>
      </c>
      <c r="I12" s="253">
        <v>1405</v>
      </c>
    </row>
    <row r="28" spans="1:9" ht="15.75" thickBot="1"/>
    <row r="29" spans="1:9" ht="15.75" thickBot="1">
      <c r="A29" s="495" t="s">
        <v>54</v>
      </c>
      <c r="B29" s="497" t="s">
        <v>299</v>
      </c>
      <c r="C29" s="470" t="s">
        <v>288</v>
      </c>
      <c r="D29" s="470"/>
      <c r="E29" s="470"/>
      <c r="F29" s="470"/>
      <c r="G29" s="470"/>
      <c r="H29" s="470"/>
      <c r="I29" s="292"/>
    </row>
    <row r="30" spans="1:9" ht="15.75" thickBot="1">
      <c r="A30" s="496"/>
      <c r="B30" s="498"/>
      <c r="C30" s="126">
        <v>2015</v>
      </c>
      <c r="D30" s="126">
        <v>2016</v>
      </c>
      <c r="E30" s="126">
        <v>2017</v>
      </c>
      <c r="F30" s="126">
        <v>2018</v>
      </c>
      <c r="G30" s="126">
        <v>2019</v>
      </c>
      <c r="H30" s="126">
        <v>2020</v>
      </c>
      <c r="I30" s="126">
        <v>2020</v>
      </c>
    </row>
    <row r="31" spans="1:9">
      <c r="A31" s="175" t="s">
        <v>61</v>
      </c>
      <c r="B31" s="176" t="s">
        <v>676</v>
      </c>
      <c r="C31" s="191">
        <v>3.48</v>
      </c>
      <c r="D31" s="191">
        <v>3.61</v>
      </c>
      <c r="E31" s="191">
        <v>3.67</v>
      </c>
      <c r="F31" s="191">
        <v>3.32</v>
      </c>
      <c r="G31" s="191">
        <v>3</v>
      </c>
      <c r="H31" s="191">
        <v>3.24</v>
      </c>
      <c r="I31" s="191">
        <v>3.24</v>
      </c>
    </row>
    <row r="32" spans="1:9" ht="25.5">
      <c r="A32" s="175" t="s">
        <v>63</v>
      </c>
      <c r="B32" s="176" t="s">
        <v>677</v>
      </c>
      <c r="C32" s="248">
        <v>0.19159999999999999</v>
      </c>
      <c r="D32" s="248">
        <v>0.1885</v>
      </c>
      <c r="E32" s="191">
        <v>18.79</v>
      </c>
      <c r="F32" s="248">
        <v>0.1862</v>
      </c>
      <c r="G32" s="248">
        <v>0.18540000000000001</v>
      </c>
      <c r="H32" s="248">
        <v>0.19009999999999999</v>
      </c>
      <c r="I32" s="248">
        <v>0.19009999999999999</v>
      </c>
    </row>
    <row r="33" spans="1:9" ht="25.5">
      <c r="A33" s="175" t="s">
        <v>65</v>
      </c>
      <c r="B33" s="176" t="s">
        <v>678</v>
      </c>
      <c r="C33" s="249">
        <v>1.55E-2</v>
      </c>
      <c r="D33" s="249">
        <v>1.5699999999999999E-2</v>
      </c>
      <c r="E33" s="249">
        <v>1.6400000000000001E-2</v>
      </c>
      <c r="F33" s="249">
        <v>1.5900000000000001E-2</v>
      </c>
      <c r="G33" s="249">
        <v>1.5800000000000002E-2</v>
      </c>
      <c r="H33" s="249">
        <v>1.6199999999999999E-2</v>
      </c>
      <c r="I33" s="249">
        <v>1.6199999999999999E-2</v>
      </c>
    </row>
    <row r="34" spans="1:9" ht="25.5">
      <c r="A34" s="175" t="s">
        <v>67</v>
      </c>
      <c r="B34" s="176" t="s">
        <v>679</v>
      </c>
      <c r="C34" s="250">
        <v>9.6600000000000005E-2</v>
      </c>
      <c r="D34" s="250">
        <v>9.2799999999999994E-2</v>
      </c>
      <c r="E34" s="250">
        <v>9.1399999999999995E-2</v>
      </c>
      <c r="F34" s="250">
        <v>9.0200000000000002E-2</v>
      </c>
      <c r="G34" s="250">
        <v>9.9199999999999997E-2</v>
      </c>
      <c r="H34" s="250">
        <v>8.9599999999999999E-2</v>
      </c>
      <c r="I34" s="250">
        <v>8.9599999999999999E-2</v>
      </c>
    </row>
    <row r="35" spans="1:9">
      <c r="A35" s="175" t="s">
        <v>69</v>
      </c>
      <c r="B35" s="176" t="s">
        <v>680</v>
      </c>
      <c r="C35" s="251" t="s">
        <v>290</v>
      </c>
      <c r="D35" s="251" t="s">
        <v>290</v>
      </c>
      <c r="E35" s="251" t="s">
        <v>290</v>
      </c>
      <c r="F35" s="251" t="s">
        <v>290</v>
      </c>
      <c r="G35" s="251" t="s">
        <v>290</v>
      </c>
      <c r="H35" s="251" t="s">
        <v>290</v>
      </c>
      <c r="I35" s="251" t="s">
        <v>290</v>
      </c>
    </row>
    <row r="36" spans="1:9" ht="15.75" thickBot="1">
      <c r="A36" s="84" t="s">
        <v>71</v>
      </c>
      <c r="B36" s="85" t="s">
        <v>681</v>
      </c>
      <c r="C36" s="252">
        <v>582</v>
      </c>
      <c r="D36" s="252">
        <v>800</v>
      </c>
      <c r="E36" s="252">
        <v>925</v>
      </c>
      <c r="F36" s="252">
        <v>975</v>
      </c>
      <c r="G36" s="253">
        <v>1075</v>
      </c>
      <c r="H36" s="253">
        <v>1342</v>
      </c>
      <c r="I36" s="253">
        <v>1342</v>
      </c>
    </row>
  </sheetData>
  <mergeCells count="6">
    <mergeCell ref="A4:A5"/>
    <mergeCell ref="B4:B5"/>
    <mergeCell ref="A29:A30"/>
    <mergeCell ref="B29:B30"/>
    <mergeCell ref="C29:H29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O2" sqref="O2"/>
    </sheetView>
  </sheetViews>
  <sheetFormatPr defaultRowHeight="15"/>
  <cols>
    <col min="1" max="1" width="20.140625" customWidth="1"/>
    <col min="2" max="2" width="0" hidden="1" customWidth="1"/>
    <col min="6" max="6" width="8.7109375" style="112"/>
  </cols>
  <sheetData>
    <row r="1" spans="1:15" ht="15.75" thickBot="1"/>
    <row r="2" spans="1:15" ht="15.75" thickBot="1">
      <c r="A2" s="439" t="s">
        <v>110</v>
      </c>
      <c r="B2" s="442" t="s">
        <v>135</v>
      </c>
      <c r="C2" s="443"/>
      <c r="D2" s="443"/>
      <c r="E2" s="443"/>
      <c r="F2" s="443"/>
      <c r="G2" s="444"/>
      <c r="O2" s="167" t="s">
        <v>411</v>
      </c>
    </row>
    <row r="3" spans="1:15" ht="15.75" thickBot="1">
      <c r="A3" s="441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</row>
    <row r="4" spans="1:15" ht="15.75" thickBot="1">
      <c r="A4" s="49" t="s">
        <v>114</v>
      </c>
      <c r="B4" s="50">
        <v>102.6</v>
      </c>
      <c r="C4" s="50">
        <v>412.1</v>
      </c>
      <c r="D4" s="50">
        <v>184.2</v>
      </c>
      <c r="E4" s="50">
        <v>239.6</v>
      </c>
      <c r="F4" s="50">
        <v>330.7</v>
      </c>
      <c r="G4" s="50">
        <v>225.5</v>
      </c>
    </row>
    <row r="5" spans="1:15" ht="15.75" thickBot="1">
      <c r="A5" s="49" t="s">
        <v>115</v>
      </c>
      <c r="B5" s="50">
        <v>174.2</v>
      </c>
      <c r="C5" s="50">
        <v>277.7</v>
      </c>
      <c r="D5" s="50">
        <v>311.5</v>
      </c>
      <c r="E5" s="50" t="s">
        <v>136</v>
      </c>
      <c r="F5" s="50">
        <v>334.6</v>
      </c>
      <c r="G5" s="50">
        <v>245.8</v>
      </c>
    </row>
    <row r="6" spans="1:15" ht="15.75" thickBot="1">
      <c r="A6" s="49" t="s">
        <v>116</v>
      </c>
      <c r="B6" s="50">
        <v>350.1</v>
      </c>
      <c r="C6" s="50">
        <v>157.6</v>
      </c>
      <c r="D6" s="50">
        <v>456.7</v>
      </c>
      <c r="E6" s="50">
        <v>224.6</v>
      </c>
      <c r="F6" s="50">
        <v>301.2</v>
      </c>
      <c r="G6" s="50">
        <v>216.4</v>
      </c>
    </row>
    <row r="7" spans="1:15" ht="15.75" thickBot="1">
      <c r="A7" s="49" t="s">
        <v>117</v>
      </c>
      <c r="B7" s="50">
        <v>179.7</v>
      </c>
      <c r="C7" s="50">
        <v>131.5</v>
      </c>
      <c r="D7" s="50">
        <v>147.9</v>
      </c>
      <c r="E7" s="50">
        <v>252.6</v>
      </c>
      <c r="F7" s="50">
        <v>181</v>
      </c>
      <c r="G7" s="50">
        <v>38.799999999999997</v>
      </c>
    </row>
    <row r="8" spans="1:15" ht="15.75" thickBot="1">
      <c r="A8" s="49" t="s">
        <v>118</v>
      </c>
      <c r="B8" s="50">
        <v>134.80000000000001</v>
      </c>
      <c r="C8" s="50">
        <v>379.2</v>
      </c>
      <c r="D8" s="50">
        <v>183.4</v>
      </c>
      <c r="E8" s="50">
        <v>118.6</v>
      </c>
      <c r="F8" s="50">
        <v>215.8</v>
      </c>
      <c r="G8" s="50">
        <v>290.60000000000002</v>
      </c>
    </row>
    <row r="9" spans="1:15" ht="15.75" thickBot="1">
      <c r="A9" s="49" t="s">
        <v>119</v>
      </c>
      <c r="B9" s="50">
        <v>151.6</v>
      </c>
      <c r="C9" s="50">
        <v>378.2</v>
      </c>
      <c r="D9" s="50">
        <v>399</v>
      </c>
      <c r="E9" s="50">
        <v>479.2</v>
      </c>
      <c r="F9" s="50">
        <v>450.4</v>
      </c>
      <c r="G9" s="50">
        <v>114</v>
      </c>
    </row>
    <row r="10" spans="1:15" ht="15.75" thickBot="1">
      <c r="A10" s="49" t="s">
        <v>120</v>
      </c>
      <c r="B10" s="50">
        <v>73.599999999999994</v>
      </c>
      <c r="C10" s="50">
        <v>303.8</v>
      </c>
      <c r="D10" s="50">
        <v>235.7</v>
      </c>
      <c r="E10" s="50">
        <v>46.3</v>
      </c>
      <c r="F10" s="50">
        <v>566.79999999999995</v>
      </c>
      <c r="G10" s="50">
        <v>148.19999999999999</v>
      </c>
    </row>
    <row r="11" spans="1:15" ht="15.75" thickBot="1">
      <c r="A11" s="49" t="s">
        <v>121</v>
      </c>
      <c r="B11" s="50">
        <v>102.1</v>
      </c>
      <c r="C11" s="50">
        <v>124.3</v>
      </c>
      <c r="D11" s="50">
        <v>98.2</v>
      </c>
      <c r="E11" s="50">
        <v>13.5</v>
      </c>
      <c r="F11" s="50">
        <v>252</v>
      </c>
      <c r="G11" s="50">
        <v>541.1</v>
      </c>
    </row>
    <row r="12" spans="1:15" ht="15.75" thickBot="1">
      <c r="A12" s="49" t="s">
        <v>122</v>
      </c>
      <c r="B12" s="50">
        <v>182</v>
      </c>
      <c r="C12" s="50">
        <v>163.5</v>
      </c>
      <c r="D12" s="50">
        <v>48.7</v>
      </c>
      <c r="E12" s="50">
        <v>9.1999999999999993</v>
      </c>
      <c r="F12" s="50">
        <v>334.5</v>
      </c>
      <c r="G12" s="50">
        <v>439</v>
      </c>
    </row>
    <row r="13" spans="1:15" ht="15.75" thickBot="1">
      <c r="A13" s="49" t="s">
        <v>123</v>
      </c>
      <c r="B13" s="50">
        <v>237.3</v>
      </c>
      <c r="C13" s="50">
        <v>201.1</v>
      </c>
      <c r="D13" s="50">
        <v>72.900000000000006</v>
      </c>
      <c r="E13" s="50">
        <v>96.5</v>
      </c>
      <c r="F13" s="50">
        <v>215.6</v>
      </c>
      <c r="G13" s="50">
        <v>179</v>
      </c>
    </row>
    <row r="14" spans="1:15" ht="15.75" thickBot="1">
      <c r="A14" s="49" t="s">
        <v>124</v>
      </c>
      <c r="B14" s="50">
        <v>186.6</v>
      </c>
      <c r="C14" s="50">
        <v>167</v>
      </c>
      <c r="D14" s="50">
        <v>219.5</v>
      </c>
      <c r="E14" s="50">
        <v>162.5</v>
      </c>
      <c r="F14" s="50">
        <v>101</v>
      </c>
      <c r="G14" s="50">
        <v>225.4</v>
      </c>
    </row>
    <row r="15" spans="1:15" ht="15.75" thickBot="1">
      <c r="A15" s="49" t="s">
        <v>125</v>
      </c>
      <c r="B15" s="50">
        <v>210.1</v>
      </c>
      <c r="C15" s="50">
        <v>125.8</v>
      </c>
      <c r="D15" s="50">
        <v>226.4</v>
      </c>
      <c r="E15" s="50">
        <v>223.7</v>
      </c>
      <c r="F15" s="50">
        <v>221.4</v>
      </c>
      <c r="G15" s="50">
        <v>347.5</v>
      </c>
    </row>
    <row r="16" spans="1:15" ht="29.25" thickBot="1">
      <c r="A16" s="51" t="s">
        <v>126</v>
      </c>
      <c r="B16" s="52">
        <v>173.7</v>
      </c>
      <c r="C16" s="52">
        <v>235.2</v>
      </c>
      <c r="D16" s="52">
        <v>215.3</v>
      </c>
      <c r="E16" s="52">
        <v>169.7</v>
      </c>
      <c r="F16" s="52">
        <v>292.10000000000002</v>
      </c>
      <c r="G16" s="52">
        <v>250.9</v>
      </c>
    </row>
    <row r="17" spans="1:7" ht="14.45" customHeight="1">
      <c r="A17" s="54" t="s">
        <v>137</v>
      </c>
      <c r="B17" s="54"/>
      <c r="C17" s="54"/>
      <c r="D17" s="54"/>
      <c r="E17" s="54"/>
      <c r="F17" s="54"/>
      <c r="G17" s="54"/>
    </row>
  </sheetData>
  <mergeCells count="2">
    <mergeCell ref="A2:A3"/>
    <mergeCell ref="B2:G2"/>
  </mergeCells>
  <hyperlinks>
    <hyperlink ref="O2" location="Rekap!A1" display="← Kembali ke Rekap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118"/>
  <sheetViews>
    <sheetView topLeftCell="A4" workbookViewId="0">
      <selection activeCell="A4" sqref="A4:I8"/>
    </sheetView>
  </sheetViews>
  <sheetFormatPr defaultRowHeight="15"/>
  <cols>
    <col min="1" max="1" width="4.5703125" customWidth="1"/>
    <col min="2" max="2" width="25.42578125" customWidth="1"/>
    <col min="3" max="3" width="13.5703125" hidden="1" customWidth="1"/>
    <col min="4" max="4" width="10.42578125" style="112" hidden="1" customWidth="1"/>
    <col min="5" max="7" width="10.42578125" bestFit="1" customWidth="1"/>
    <col min="8" max="8" width="10.42578125" style="112" bestFit="1" customWidth="1"/>
    <col min="9" max="9" width="10.42578125" bestFit="1" customWidth="1"/>
  </cols>
  <sheetData>
    <row r="2" spans="1:14">
      <c r="N2" s="167" t="s">
        <v>411</v>
      </c>
    </row>
    <row r="3" spans="1:14" ht="15.75" thickBot="1"/>
    <row r="4" spans="1:14" ht="15.75" thickBot="1">
      <c r="A4" s="465" t="s">
        <v>54</v>
      </c>
      <c r="B4" s="465" t="s">
        <v>292</v>
      </c>
      <c r="C4" s="499" t="s">
        <v>288</v>
      </c>
      <c r="D4" s="500"/>
      <c r="E4" s="500"/>
      <c r="F4" s="500"/>
      <c r="G4" s="500"/>
      <c r="H4" s="500"/>
      <c r="I4" s="501"/>
    </row>
    <row r="5" spans="1:14" ht="15.75" thickBot="1">
      <c r="A5" s="466"/>
      <c r="B5" s="466"/>
      <c r="C5" s="90">
        <v>2015</v>
      </c>
      <c r="D5" s="90">
        <v>2016</v>
      </c>
      <c r="E5" s="90">
        <v>2017</v>
      </c>
      <c r="F5" s="90">
        <v>2018</v>
      </c>
      <c r="G5" s="90">
        <v>2019</v>
      </c>
      <c r="H5" s="90">
        <v>2020</v>
      </c>
      <c r="I5" s="90">
        <v>2021</v>
      </c>
    </row>
    <row r="6" spans="1:14" ht="39" thickBot="1">
      <c r="A6" s="118">
        <v>1</v>
      </c>
      <c r="B6" s="119" t="s">
        <v>683</v>
      </c>
      <c r="C6" s="254">
        <v>3462106001</v>
      </c>
      <c r="D6" s="254">
        <v>4951309.4869999997</v>
      </c>
      <c r="E6" s="254">
        <v>2684673.6140000001</v>
      </c>
      <c r="F6" s="254">
        <v>1571844.7819999999</v>
      </c>
      <c r="G6" s="254">
        <v>2665080.02</v>
      </c>
      <c r="H6" s="254">
        <v>2370543.7230000002</v>
      </c>
      <c r="I6" s="254">
        <v>2905766.8769999999</v>
      </c>
    </row>
    <row r="7" spans="1:14" ht="26.25" thickBot="1">
      <c r="A7" s="118">
        <v>2</v>
      </c>
      <c r="B7" s="119" t="s">
        <v>684</v>
      </c>
      <c r="C7" s="181" t="s">
        <v>290</v>
      </c>
      <c r="D7" s="181" t="s">
        <v>290</v>
      </c>
      <c r="E7" s="181">
        <v>15</v>
      </c>
      <c r="F7" s="181" t="s">
        <v>290</v>
      </c>
      <c r="G7" s="181" t="s">
        <v>290</v>
      </c>
      <c r="H7" s="96" t="s">
        <v>290</v>
      </c>
      <c r="I7" s="96" t="s">
        <v>290</v>
      </c>
    </row>
    <row r="8" spans="1:14" ht="39" thickBot="1">
      <c r="A8" s="118">
        <v>3</v>
      </c>
      <c r="B8" s="119" t="s">
        <v>685</v>
      </c>
      <c r="C8" s="360" t="s">
        <v>290</v>
      </c>
      <c r="D8" s="96">
        <v>7.34</v>
      </c>
      <c r="E8" s="96">
        <v>7.77</v>
      </c>
      <c r="F8" s="96">
        <v>7.45</v>
      </c>
      <c r="G8" s="96">
        <v>7.1</v>
      </c>
      <c r="H8" s="360" t="s">
        <v>290</v>
      </c>
      <c r="I8" s="96" t="s">
        <v>290</v>
      </c>
    </row>
    <row r="113" spans="1:9" ht="15.75" thickBot="1"/>
    <row r="114" spans="1:9" ht="15.75" thickBot="1">
      <c r="A114" s="465" t="s">
        <v>54</v>
      </c>
      <c r="B114" s="465" t="s">
        <v>292</v>
      </c>
      <c r="C114" s="499" t="s">
        <v>288</v>
      </c>
      <c r="D114" s="500"/>
      <c r="E114" s="500"/>
      <c r="F114" s="500"/>
      <c r="G114" s="500"/>
      <c r="H114" s="500"/>
      <c r="I114" s="501"/>
    </row>
    <row r="115" spans="1:9" ht="15.75" thickBot="1">
      <c r="A115" s="466"/>
      <c r="B115" s="466"/>
      <c r="C115" s="90">
        <v>2015</v>
      </c>
      <c r="D115" s="90">
        <v>2015</v>
      </c>
      <c r="E115" s="90">
        <v>2016</v>
      </c>
      <c r="F115" s="90">
        <v>2017</v>
      </c>
      <c r="G115" s="90">
        <v>2018</v>
      </c>
      <c r="H115" s="90">
        <v>2019</v>
      </c>
      <c r="I115" s="90">
        <v>2019</v>
      </c>
    </row>
    <row r="116" spans="1:9" ht="39" thickBot="1">
      <c r="A116" s="118">
        <v>1</v>
      </c>
      <c r="B116" s="119" t="s">
        <v>683</v>
      </c>
      <c r="C116" s="254">
        <v>3462106.0010000002</v>
      </c>
      <c r="D116" s="254">
        <v>3462106.0010000002</v>
      </c>
      <c r="E116" s="254">
        <v>4951309.4869999997</v>
      </c>
      <c r="F116" s="254">
        <v>2684673.6140000001</v>
      </c>
      <c r="G116" s="254">
        <v>1571844.7819999999</v>
      </c>
      <c r="H116" s="254">
        <v>2665080.02</v>
      </c>
      <c r="I116" s="254">
        <v>2665080.02</v>
      </c>
    </row>
    <row r="117" spans="1:9" ht="26.25" thickBot="1">
      <c r="A117" s="118">
        <v>2</v>
      </c>
      <c r="B117" s="119" t="s">
        <v>684</v>
      </c>
      <c r="C117" s="181" t="s">
        <v>290</v>
      </c>
      <c r="D117" s="181" t="s">
        <v>290</v>
      </c>
      <c r="E117" s="181" t="s">
        <v>290</v>
      </c>
      <c r="F117" s="181">
        <v>15</v>
      </c>
      <c r="G117" s="181" t="s">
        <v>290</v>
      </c>
      <c r="H117" s="181" t="s">
        <v>290</v>
      </c>
      <c r="I117" s="181" t="s">
        <v>290</v>
      </c>
    </row>
    <row r="118" spans="1:9" ht="39" thickBot="1">
      <c r="A118" s="118">
        <v>3</v>
      </c>
      <c r="B118" s="119" t="s">
        <v>685</v>
      </c>
      <c r="C118" s="181" t="s">
        <v>290</v>
      </c>
      <c r="D118" s="181" t="s">
        <v>290</v>
      </c>
      <c r="E118" s="96">
        <v>7.34</v>
      </c>
      <c r="F118" s="96">
        <v>7.77</v>
      </c>
      <c r="G118" s="96">
        <v>7.45</v>
      </c>
      <c r="H118" s="96">
        <v>7.1</v>
      </c>
      <c r="I118" s="96">
        <v>7.1</v>
      </c>
    </row>
  </sheetData>
  <mergeCells count="6">
    <mergeCell ref="A114:A115"/>
    <mergeCell ref="B114:B115"/>
    <mergeCell ref="C114:I114"/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2:O140"/>
  <sheetViews>
    <sheetView workbookViewId="0">
      <selection activeCell="A5" sqref="A5:I9"/>
    </sheetView>
  </sheetViews>
  <sheetFormatPr defaultRowHeight="15"/>
  <cols>
    <col min="1" max="1" width="5" customWidth="1"/>
    <col min="2" max="2" width="23.5703125" customWidth="1"/>
    <col min="3" max="3" width="0" hidden="1" customWidth="1"/>
    <col min="4" max="4" width="0" style="112" hidden="1" customWidth="1"/>
    <col min="8" max="8" width="8.7109375" style="112"/>
  </cols>
  <sheetData>
    <row r="2" spans="1:15">
      <c r="O2" s="167" t="s">
        <v>411</v>
      </c>
    </row>
    <row r="4" spans="1:15" ht="15.75" thickBot="1"/>
    <row r="5" spans="1:15" ht="15.75" thickBot="1">
      <c r="A5" s="523" t="s">
        <v>54</v>
      </c>
      <c r="B5" s="525" t="s">
        <v>299</v>
      </c>
      <c r="C5" s="477" t="s">
        <v>288</v>
      </c>
      <c r="D5" s="478"/>
      <c r="E5" s="478"/>
      <c r="F5" s="478"/>
      <c r="G5" s="478"/>
      <c r="H5" s="478"/>
      <c r="I5" s="479"/>
    </row>
    <row r="6" spans="1:15" ht="15.75" thickBot="1">
      <c r="A6" s="524"/>
      <c r="B6" s="526"/>
      <c r="C6" s="255">
        <v>2015</v>
      </c>
      <c r="D6" s="255">
        <v>2016</v>
      </c>
      <c r="E6" s="255">
        <v>2017</v>
      </c>
      <c r="F6" s="255">
        <v>2018</v>
      </c>
      <c r="G6" s="255">
        <v>2019</v>
      </c>
      <c r="H6" s="255">
        <v>2020</v>
      </c>
      <c r="I6" s="255">
        <v>2021</v>
      </c>
    </row>
    <row r="7" spans="1:15" ht="30.75" thickBot="1">
      <c r="A7" s="239" t="s">
        <v>61</v>
      </c>
      <c r="B7" s="240" t="s">
        <v>687</v>
      </c>
      <c r="C7" s="361" t="s">
        <v>290</v>
      </c>
      <c r="D7" s="347">
        <v>2</v>
      </c>
      <c r="E7" s="347">
        <v>4</v>
      </c>
      <c r="F7" s="347">
        <v>5</v>
      </c>
      <c r="G7" s="347">
        <v>5</v>
      </c>
      <c r="H7" s="347">
        <v>12</v>
      </c>
      <c r="I7" s="347">
        <v>19</v>
      </c>
    </row>
    <row r="8" spans="1:15" ht="15.75" thickBot="1">
      <c r="A8" s="239" t="s">
        <v>63</v>
      </c>
      <c r="B8" s="240" t="s">
        <v>688</v>
      </c>
      <c r="C8" s="347">
        <v>32</v>
      </c>
      <c r="D8" s="347">
        <v>97</v>
      </c>
      <c r="E8" s="347">
        <v>51</v>
      </c>
      <c r="F8" s="347">
        <v>52</v>
      </c>
      <c r="G8" s="347">
        <v>59</v>
      </c>
      <c r="H8" s="347">
        <v>304</v>
      </c>
      <c r="I8" s="347">
        <v>112</v>
      </c>
    </row>
    <row r="9" spans="1:15" ht="30.75" thickBot="1">
      <c r="A9" s="239" t="s">
        <v>65</v>
      </c>
      <c r="B9" s="240" t="s">
        <v>917</v>
      </c>
      <c r="C9" s="347">
        <v>32.97</v>
      </c>
      <c r="D9" s="347">
        <v>33.590000000000003</v>
      </c>
      <c r="E9" s="347">
        <v>34.76</v>
      </c>
      <c r="F9" s="347">
        <v>34.93</v>
      </c>
      <c r="G9" s="347">
        <v>35.03</v>
      </c>
      <c r="H9" s="347">
        <v>34.36</v>
      </c>
      <c r="I9" s="347">
        <v>33.799999999999997</v>
      </c>
    </row>
    <row r="135" spans="1:9" ht="15.75" thickBot="1"/>
    <row r="136" spans="1:9" ht="15.75" thickBot="1">
      <c r="A136" s="523" t="s">
        <v>54</v>
      </c>
      <c r="B136" s="525" t="s">
        <v>299</v>
      </c>
      <c r="C136" s="477" t="s">
        <v>288</v>
      </c>
      <c r="D136" s="478"/>
      <c r="E136" s="478"/>
      <c r="F136" s="478"/>
      <c r="G136" s="478"/>
      <c r="H136" s="478"/>
      <c r="I136" s="479"/>
    </row>
    <row r="137" spans="1:9" ht="15.75" thickBot="1">
      <c r="A137" s="524"/>
      <c r="B137" s="526"/>
      <c r="C137" s="255">
        <v>2015</v>
      </c>
      <c r="D137" s="255">
        <v>2015</v>
      </c>
      <c r="E137" s="255">
        <v>2016</v>
      </c>
      <c r="F137" s="255">
        <v>2017</v>
      </c>
      <c r="G137" s="255">
        <v>2018</v>
      </c>
      <c r="H137" s="255">
        <v>2019</v>
      </c>
      <c r="I137" s="255">
        <v>2019</v>
      </c>
    </row>
    <row r="138" spans="1:9" ht="30.75" thickBot="1">
      <c r="A138" s="239" t="s">
        <v>61</v>
      </c>
      <c r="B138" s="240" t="s">
        <v>687</v>
      </c>
      <c r="C138" s="256" t="s">
        <v>290</v>
      </c>
      <c r="D138" s="256" t="s">
        <v>290</v>
      </c>
      <c r="E138" s="256">
        <v>2</v>
      </c>
      <c r="F138" s="256">
        <v>4</v>
      </c>
      <c r="G138" s="256">
        <v>5</v>
      </c>
      <c r="H138" s="256">
        <v>5</v>
      </c>
      <c r="I138" s="256">
        <v>5</v>
      </c>
    </row>
    <row r="139" spans="1:9" ht="15.75" thickBot="1">
      <c r="A139" s="239" t="s">
        <v>63</v>
      </c>
      <c r="B139" s="240" t="s">
        <v>688</v>
      </c>
      <c r="C139" s="256">
        <v>32</v>
      </c>
      <c r="D139" s="256">
        <v>32</v>
      </c>
      <c r="E139" s="256">
        <v>97</v>
      </c>
      <c r="F139" s="256">
        <v>51</v>
      </c>
      <c r="G139" s="256">
        <v>52</v>
      </c>
      <c r="H139" s="256">
        <v>59</v>
      </c>
      <c r="I139" s="256">
        <v>59</v>
      </c>
    </row>
    <row r="140" spans="1:9" ht="30.75" thickBot="1">
      <c r="A140" s="239" t="s">
        <v>65</v>
      </c>
      <c r="B140" s="240" t="s">
        <v>689</v>
      </c>
      <c r="C140" s="257">
        <v>0.32969999999999999</v>
      </c>
      <c r="D140" s="257">
        <v>0.32969999999999999</v>
      </c>
      <c r="E140" s="257">
        <v>0.33589999999999998</v>
      </c>
      <c r="F140" s="257">
        <v>0.34760000000000002</v>
      </c>
      <c r="G140" s="257">
        <v>0.3493</v>
      </c>
      <c r="H140" s="257">
        <v>0.3503</v>
      </c>
      <c r="I140" s="257">
        <v>0.3503</v>
      </c>
    </row>
  </sheetData>
  <mergeCells count="6">
    <mergeCell ref="A136:A137"/>
    <mergeCell ref="B136:B137"/>
    <mergeCell ref="C136:I136"/>
    <mergeCell ref="A5:A6"/>
    <mergeCell ref="B5:B6"/>
    <mergeCell ref="C5:I5"/>
  </mergeCells>
  <hyperlinks>
    <hyperlink ref="O2" location="Rekap!A1" display="← Kembali ke Rekap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.28515625" customWidth="1"/>
    <col min="2" max="2" width="31" customWidth="1"/>
    <col min="6" max="7" width="8.7109375" style="112"/>
  </cols>
  <sheetData>
    <row r="2" spans="1:14" ht="15.75" thickBot="1">
      <c r="N2" s="167" t="s">
        <v>411</v>
      </c>
    </row>
    <row r="3" spans="1:14" ht="15.75" thickBot="1">
      <c r="A3" s="523" t="s">
        <v>54</v>
      </c>
      <c r="B3" s="525" t="s">
        <v>299</v>
      </c>
      <c r="C3" s="477" t="s">
        <v>288</v>
      </c>
      <c r="D3" s="478"/>
      <c r="E3" s="478"/>
      <c r="F3" s="478"/>
      <c r="G3" s="478"/>
      <c r="H3" s="478"/>
      <c r="I3" s="479"/>
    </row>
    <row r="4" spans="1:14" ht="15.75" thickBot="1">
      <c r="A4" s="524"/>
      <c r="B4" s="526"/>
      <c r="C4" s="255">
        <v>2015</v>
      </c>
      <c r="D4" s="255">
        <v>2016</v>
      </c>
      <c r="E4" s="255">
        <v>2017</v>
      </c>
      <c r="F4" s="255">
        <v>2018</v>
      </c>
      <c r="G4" s="255">
        <v>2019</v>
      </c>
      <c r="H4" s="255">
        <v>2020</v>
      </c>
      <c r="I4" s="255">
        <v>2021</v>
      </c>
    </row>
    <row r="5" spans="1:14">
      <c r="A5" s="258" t="s">
        <v>61</v>
      </c>
      <c r="B5" s="259" t="s">
        <v>691</v>
      </c>
      <c r="C5" s="260" t="s">
        <v>290</v>
      </c>
      <c r="D5" s="260" t="s">
        <v>290</v>
      </c>
      <c r="E5" s="260" t="s">
        <v>290</v>
      </c>
      <c r="F5" s="260" t="s">
        <v>290</v>
      </c>
      <c r="G5" s="260" t="s">
        <v>290</v>
      </c>
      <c r="H5" s="260" t="s">
        <v>290</v>
      </c>
      <c r="I5" s="260" t="s">
        <v>290</v>
      </c>
    </row>
    <row r="6" spans="1:14" ht="30.75" thickBot="1">
      <c r="A6" s="239" t="s">
        <v>63</v>
      </c>
      <c r="B6" s="240" t="s">
        <v>692</v>
      </c>
      <c r="C6" s="261" t="s">
        <v>290</v>
      </c>
      <c r="D6" s="261" t="s">
        <v>290</v>
      </c>
      <c r="E6" s="261" t="s">
        <v>290</v>
      </c>
      <c r="F6" s="261" t="s">
        <v>290</v>
      </c>
      <c r="G6" s="261" t="s">
        <v>290</v>
      </c>
      <c r="H6" s="261" t="s">
        <v>290</v>
      </c>
      <c r="I6" s="261" t="s">
        <v>290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A3" sqref="A3:I9"/>
    </sheetView>
  </sheetViews>
  <sheetFormatPr defaultRowHeight="15"/>
  <cols>
    <col min="1" max="1" width="4.28515625" customWidth="1"/>
    <col min="2" max="2" width="18.42578125" customWidth="1"/>
    <col min="3" max="4" width="9.85546875" hidden="1" customWidth="1"/>
    <col min="5" max="8" width="9.85546875" customWidth="1"/>
    <col min="9" max="9" width="9.85546875" style="112" customWidth="1"/>
  </cols>
  <sheetData>
    <row r="2" spans="1:14" ht="15.75" thickBot="1">
      <c r="N2" s="167" t="s">
        <v>411</v>
      </c>
    </row>
    <row r="3" spans="1:14" ht="15.75" thickBot="1">
      <c r="A3" s="527" t="s">
        <v>54</v>
      </c>
      <c r="B3" s="529" t="s">
        <v>299</v>
      </c>
      <c r="C3" s="470" t="s">
        <v>288</v>
      </c>
      <c r="D3" s="470"/>
      <c r="E3" s="470"/>
      <c r="F3" s="470"/>
      <c r="G3" s="470"/>
      <c r="H3" s="470"/>
      <c r="I3" s="470"/>
    </row>
    <row r="4" spans="1:14" ht="15.75" thickBot="1">
      <c r="A4" s="528"/>
      <c r="B4" s="530"/>
      <c r="C4" s="329">
        <v>2015</v>
      </c>
      <c r="D4" s="329">
        <v>2016</v>
      </c>
      <c r="E4" s="329">
        <v>2017</v>
      </c>
      <c r="F4" s="329">
        <v>2018</v>
      </c>
      <c r="G4" s="329">
        <v>2019</v>
      </c>
      <c r="H4" s="329">
        <v>2020</v>
      </c>
      <c r="I4" s="329">
        <v>2021</v>
      </c>
    </row>
    <row r="5" spans="1:14" ht="26.25" thickBot="1">
      <c r="A5" s="262">
        <v>1</v>
      </c>
      <c r="B5" s="263" t="s">
        <v>694</v>
      </c>
      <c r="C5" s="356">
        <v>91773.69</v>
      </c>
      <c r="D5" s="356">
        <v>103884.8</v>
      </c>
      <c r="E5" s="356">
        <v>104521.85</v>
      </c>
      <c r="F5" s="356">
        <v>100929.65</v>
      </c>
      <c r="G5" s="356">
        <v>93616.03</v>
      </c>
      <c r="H5" s="356">
        <v>93291.14</v>
      </c>
      <c r="I5" s="356">
        <v>93750.79</v>
      </c>
    </row>
    <row r="6" spans="1:14" ht="26.25" thickBot="1">
      <c r="A6" s="262">
        <v>2</v>
      </c>
      <c r="B6" s="263" t="s">
        <v>695</v>
      </c>
      <c r="C6" s="357">
        <v>64.12</v>
      </c>
      <c r="D6" s="357">
        <v>64.88</v>
      </c>
      <c r="E6" s="357">
        <v>63.16</v>
      </c>
      <c r="F6" s="357">
        <v>64.180000000000007</v>
      </c>
      <c r="G6" s="357">
        <v>64.930000000000007</v>
      </c>
      <c r="H6" s="357">
        <v>64.959999999999994</v>
      </c>
      <c r="I6" s="357">
        <v>69.489999999999995</v>
      </c>
    </row>
    <row r="7" spans="1:14" ht="26.25" thickBot="1">
      <c r="A7" s="262">
        <v>3</v>
      </c>
      <c r="B7" s="263" t="s">
        <v>696</v>
      </c>
      <c r="C7" s="357">
        <v>8.68</v>
      </c>
      <c r="D7" s="357">
        <v>8.66</v>
      </c>
      <c r="E7" s="357">
        <v>10.84</v>
      </c>
      <c r="F7" s="357">
        <v>8.4600000000000009</v>
      </c>
      <c r="G7" s="357">
        <v>5.44</v>
      </c>
      <c r="H7" s="357">
        <v>1.79</v>
      </c>
      <c r="I7" s="357">
        <v>5.57</v>
      </c>
    </row>
    <row r="8" spans="1:14" ht="26.25" thickBot="1">
      <c r="A8" s="262">
        <v>4</v>
      </c>
      <c r="B8" s="263" t="s">
        <v>697</v>
      </c>
      <c r="C8" s="358">
        <v>53652</v>
      </c>
      <c r="D8" s="358">
        <v>59432</v>
      </c>
      <c r="E8" s="358">
        <v>60395</v>
      </c>
      <c r="F8" s="356">
        <v>60873.67</v>
      </c>
      <c r="G8" s="356">
        <v>64683.86</v>
      </c>
      <c r="H8" s="356">
        <v>64798.95</v>
      </c>
      <c r="I8" s="356">
        <v>64983.89</v>
      </c>
    </row>
    <row r="9" spans="1:14" ht="15.75" thickBot="1">
      <c r="A9" s="262">
        <v>5</v>
      </c>
      <c r="B9" s="263" t="s">
        <v>698</v>
      </c>
      <c r="C9" s="357" t="s">
        <v>290</v>
      </c>
      <c r="D9" s="357" t="s">
        <v>290</v>
      </c>
      <c r="E9" s="357" t="s">
        <v>290</v>
      </c>
      <c r="F9" s="357" t="s">
        <v>290</v>
      </c>
      <c r="G9" s="357" t="s">
        <v>290</v>
      </c>
      <c r="H9" s="357" t="s">
        <v>290</v>
      </c>
      <c r="I9" s="357" t="s">
        <v>290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  <pageSetup paperSize="9" orientation="portrait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7"/>
  <sheetViews>
    <sheetView workbookViewId="0">
      <selection activeCell="H2" sqref="H2"/>
    </sheetView>
  </sheetViews>
  <sheetFormatPr defaultRowHeight="15"/>
  <cols>
    <col min="1" max="1" width="4.85546875" customWidth="1"/>
    <col min="2" max="2" width="29.7109375" customWidth="1"/>
    <col min="3" max="3" width="45.140625" customWidth="1"/>
  </cols>
  <sheetData>
    <row r="2" spans="1:8" ht="15.75" thickBot="1">
      <c r="H2" s="167" t="s">
        <v>411</v>
      </c>
    </row>
    <row r="3" spans="1:8" ht="16.5" thickBot="1">
      <c r="A3" s="243" t="s">
        <v>54</v>
      </c>
      <c r="B3" s="244" t="s">
        <v>700</v>
      </c>
      <c r="C3" s="244" t="s">
        <v>701</v>
      </c>
    </row>
    <row r="4" spans="1:8" ht="16.5" thickBot="1">
      <c r="A4" s="246">
        <v>1</v>
      </c>
      <c r="B4" s="245" t="s">
        <v>702</v>
      </c>
      <c r="C4" s="247" t="s">
        <v>703</v>
      </c>
    </row>
    <row r="5" spans="1:8" ht="32.25" thickBot="1">
      <c r="A5" s="246">
        <v>2</v>
      </c>
      <c r="B5" s="245" t="s">
        <v>704</v>
      </c>
      <c r="C5" s="247" t="s">
        <v>705</v>
      </c>
    </row>
    <row r="6" spans="1:8" ht="16.5" thickBot="1">
      <c r="A6" s="246">
        <v>3</v>
      </c>
      <c r="B6" s="245" t="s">
        <v>706</v>
      </c>
      <c r="C6" s="247" t="s">
        <v>707</v>
      </c>
    </row>
    <row r="7" spans="1:8" ht="16.5" thickBot="1">
      <c r="A7" s="246">
        <v>4</v>
      </c>
      <c r="B7" s="245" t="s">
        <v>708</v>
      </c>
      <c r="C7" s="247" t="s">
        <v>709</v>
      </c>
    </row>
  </sheetData>
  <hyperlinks>
    <hyperlink ref="H2" location="Rekap!A1" display="← Kembali ke Rekap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2:O9"/>
  <sheetViews>
    <sheetView zoomScale="130" zoomScaleNormal="130" workbookViewId="0">
      <selection activeCell="L2" sqref="L2"/>
    </sheetView>
  </sheetViews>
  <sheetFormatPr defaultRowHeight="15"/>
  <cols>
    <col min="1" max="1" width="3.42578125" customWidth="1"/>
    <col min="2" max="2" width="30.140625" customWidth="1"/>
    <col min="3" max="4" width="0" hidden="1" customWidth="1"/>
    <col min="8" max="9" width="8.7109375" style="112"/>
  </cols>
  <sheetData>
    <row r="2" spans="1:15" ht="15.75" thickBot="1">
      <c r="L2" s="167" t="s">
        <v>411</v>
      </c>
      <c r="O2" s="167"/>
    </row>
    <row r="3" spans="1:15" ht="15.75" thickBot="1">
      <c r="A3" s="527" t="s">
        <v>54</v>
      </c>
      <c r="B3" s="529" t="s">
        <v>299</v>
      </c>
      <c r="C3" s="470" t="s">
        <v>288</v>
      </c>
      <c r="D3" s="470"/>
      <c r="E3" s="470"/>
      <c r="F3" s="470"/>
      <c r="G3" s="470"/>
      <c r="H3" s="470"/>
      <c r="I3" s="470"/>
    </row>
    <row r="4" spans="1:15" ht="15.75" thickBot="1">
      <c r="A4" s="528"/>
      <c r="B4" s="530"/>
      <c r="C4" s="324">
        <v>2015</v>
      </c>
      <c r="D4" s="324">
        <v>2016</v>
      </c>
      <c r="E4" s="324">
        <v>2017</v>
      </c>
      <c r="F4" s="324">
        <v>2018</v>
      </c>
      <c r="G4" s="324">
        <v>2019</v>
      </c>
      <c r="H4" s="398">
        <v>2020</v>
      </c>
      <c r="I4" s="324">
        <v>2021</v>
      </c>
    </row>
    <row r="5" spans="1:15" ht="39" thickBot="1">
      <c r="A5" s="262">
        <v>1</v>
      </c>
      <c r="B5" s="263" t="s">
        <v>711</v>
      </c>
      <c r="C5" s="264" t="s">
        <v>480</v>
      </c>
      <c r="D5" s="86" t="s">
        <v>480</v>
      </c>
      <c r="E5" s="86" t="s">
        <v>480</v>
      </c>
      <c r="F5" s="86" t="s">
        <v>480</v>
      </c>
      <c r="G5" s="86" t="s">
        <v>480</v>
      </c>
      <c r="H5" s="86" t="s">
        <v>480</v>
      </c>
      <c r="I5" s="86" t="s">
        <v>480</v>
      </c>
    </row>
    <row r="6" spans="1:15" ht="39" thickBot="1">
      <c r="A6" s="262">
        <v>2</v>
      </c>
      <c r="B6" s="263" t="s">
        <v>712</v>
      </c>
      <c r="C6" s="86" t="s">
        <v>480</v>
      </c>
      <c r="D6" s="86" t="s">
        <v>480</v>
      </c>
      <c r="E6" s="86" t="s">
        <v>480</v>
      </c>
      <c r="F6" s="86" t="s">
        <v>480</v>
      </c>
      <c r="G6" s="86" t="s">
        <v>480</v>
      </c>
      <c r="H6" s="86" t="s">
        <v>480</v>
      </c>
      <c r="I6" s="86" t="s">
        <v>480</v>
      </c>
    </row>
    <row r="7" spans="1:15" ht="39" thickBot="1">
      <c r="A7" s="262">
        <v>3</v>
      </c>
      <c r="B7" s="263" t="s">
        <v>713</v>
      </c>
      <c r="C7" s="86" t="s">
        <v>480</v>
      </c>
      <c r="D7" s="86" t="s">
        <v>480</v>
      </c>
      <c r="E7" s="86" t="s">
        <v>480</v>
      </c>
      <c r="F7" s="86" t="s">
        <v>480</v>
      </c>
      <c r="G7" s="86" t="s">
        <v>480</v>
      </c>
      <c r="H7" s="86" t="s">
        <v>480</v>
      </c>
      <c r="I7" s="86" t="s">
        <v>480</v>
      </c>
    </row>
    <row r="8" spans="1:15" ht="26.25" thickBot="1">
      <c r="A8" s="262">
        <v>4</v>
      </c>
      <c r="B8" s="263" t="s">
        <v>714</v>
      </c>
      <c r="C8" s="86" t="s">
        <v>480</v>
      </c>
      <c r="D8" s="86" t="s">
        <v>480</v>
      </c>
      <c r="E8" s="86" t="s">
        <v>480</v>
      </c>
      <c r="F8" s="86" t="s">
        <v>480</v>
      </c>
      <c r="G8" s="86" t="s">
        <v>480</v>
      </c>
      <c r="H8" s="86" t="s">
        <v>480</v>
      </c>
      <c r="I8" s="86" t="s">
        <v>480</v>
      </c>
    </row>
    <row r="9" spans="1:15" ht="26.25" thickBot="1">
      <c r="A9" s="262" t="s">
        <v>69</v>
      </c>
      <c r="B9" s="263" t="s">
        <v>715</v>
      </c>
      <c r="C9" s="86" t="s">
        <v>480</v>
      </c>
      <c r="D9" s="86" t="s">
        <v>480</v>
      </c>
      <c r="E9" s="86" t="s">
        <v>480</v>
      </c>
      <c r="F9" s="86" t="s">
        <v>480</v>
      </c>
      <c r="G9" s="86" t="s">
        <v>480</v>
      </c>
      <c r="H9" s="86" t="s">
        <v>480</v>
      </c>
      <c r="I9" s="86" t="s">
        <v>480</v>
      </c>
    </row>
  </sheetData>
  <mergeCells count="3">
    <mergeCell ref="A3:A4"/>
    <mergeCell ref="B3:B4"/>
    <mergeCell ref="C3:I3"/>
  </mergeCells>
  <hyperlinks>
    <hyperlink ref="L2" location="Rekap!A1" display="← Kembali ke Rekap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2:J182"/>
  <sheetViews>
    <sheetView workbookViewId="0">
      <selection activeCell="I2" sqref="I2"/>
    </sheetView>
  </sheetViews>
  <sheetFormatPr defaultRowHeight="15"/>
  <cols>
    <col min="1" max="1" width="4.42578125" customWidth="1"/>
    <col min="2" max="2" width="25.85546875" customWidth="1"/>
    <col min="3" max="3" width="15.28515625" hidden="1" customWidth="1"/>
    <col min="4" max="6" width="15.28515625" customWidth="1"/>
    <col min="7" max="7" width="15.28515625" style="112" customWidth="1"/>
    <col min="8" max="8" width="15.28515625" customWidth="1"/>
    <col min="9" max="10" width="15.28515625" style="112" customWidth="1"/>
  </cols>
  <sheetData>
    <row r="2" spans="1:10">
      <c r="I2" s="167" t="s">
        <v>411</v>
      </c>
    </row>
    <row r="4" spans="1:10" ht="15.75" thickBot="1"/>
    <row r="5" spans="1:10" ht="15.75" thickBot="1">
      <c r="A5" s="527" t="s">
        <v>54</v>
      </c>
      <c r="B5" s="529" t="s">
        <v>299</v>
      </c>
      <c r="C5" s="467" t="s">
        <v>288</v>
      </c>
      <c r="D5" s="468"/>
      <c r="E5" s="468"/>
      <c r="F5" s="468"/>
      <c r="G5" s="468"/>
      <c r="H5" s="469"/>
      <c r="I5" s="387"/>
      <c r="J5" s="386"/>
    </row>
    <row r="6" spans="1:10" ht="15.75" thickBot="1">
      <c r="A6" s="528"/>
      <c r="B6" s="530"/>
      <c r="C6" s="91">
        <v>2016</v>
      </c>
      <c r="D6" s="91">
        <v>2017</v>
      </c>
      <c r="E6" s="91">
        <v>2018</v>
      </c>
      <c r="F6" s="91">
        <v>2019</v>
      </c>
      <c r="G6" s="91">
        <v>2020</v>
      </c>
      <c r="H6" s="91">
        <v>2021</v>
      </c>
      <c r="I6" s="387"/>
      <c r="J6" s="386"/>
    </row>
    <row r="7" spans="1:10" ht="26.25" thickBot="1">
      <c r="A7" s="262">
        <v>1</v>
      </c>
      <c r="B7" s="263" t="s">
        <v>717</v>
      </c>
      <c r="C7" s="264" t="s">
        <v>718</v>
      </c>
      <c r="D7" s="264" t="s">
        <v>718</v>
      </c>
      <c r="E7" s="264" t="s">
        <v>718</v>
      </c>
      <c r="F7" s="264" t="s">
        <v>718</v>
      </c>
      <c r="G7" s="264" t="s">
        <v>718</v>
      </c>
      <c r="H7" s="264" t="s">
        <v>718</v>
      </c>
      <c r="I7" s="388"/>
      <c r="J7" s="389"/>
    </row>
    <row r="8" spans="1:10" ht="26.25" thickBot="1">
      <c r="A8" s="262">
        <v>2</v>
      </c>
      <c r="B8" s="263" t="s">
        <v>918</v>
      </c>
      <c r="C8" s="264">
        <v>0.25</v>
      </c>
      <c r="D8" s="264">
        <v>15.68</v>
      </c>
      <c r="E8" s="264">
        <v>1.44</v>
      </c>
      <c r="F8" s="264">
        <v>0.65</v>
      </c>
      <c r="G8" s="264">
        <v>1.7</v>
      </c>
      <c r="H8" s="264">
        <v>7.44</v>
      </c>
      <c r="I8" s="388"/>
      <c r="J8" s="389"/>
    </row>
    <row r="9" spans="1:10" ht="26.25" thickBot="1">
      <c r="A9" s="262">
        <v>3</v>
      </c>
      <c r="B9" s="263" t="s">
        <v>720</v>
      </c>
      <c r="C9" s="264">
        <v>4.7699999999999996</v>
      </c>
      <c r="D9" s="264">
        <v>7.45</v>
      </c>
      <c r="E9" s="264">
        <v>22.47</v>
      </c>
      <c r="F9" s="264">
        <v>20.38</v>
      </c>
      <c r="G9" s="264">
        <v>27.1</v>
      </c>
      <c r="H9" s="264">
        <v>23.85</v>
      </c>
      <c r="I9" s="388"/>
      <c r="J9" s="389"/>
    </row>
    <row r="10" spans="1:10" ht="26.25" thickBot="1">
      <c r="A10" s="262">
        <v>4</v>
      </c>
      <c r="B10" s="263" t="s">
        <v>721</v>
      </c>
      <c r="C10" s="264">
        <v>4.6500000000000004</v>
      </c>
      <c r="D10" s="264">
        <v>6.93</v>
      </c>
      <c r="E10" s="264">
        <v>14.59</v>
      </c>
      <c r="F10" s="264">
        <v>12.21</v>
      </c>
      <c r="G10" s="264">
        <v>18.09</v>
      </c>
      <c r="H10" s="264">
        <v>21.15</v>
      </c>
      <c r="I10" s="388"/>
      <c r="J10" s="389"/>
    </row>
    <row r="11" spans="1:10" ht="39" thickBot="1">
      <c r="A11" s="262">
        <v>5</v>
      </c>
      <c r="B11" s="263" t="s">
        <v>919</v>
      </c>
      <c r="C11" s="264">
        <v>115.58</v>
      </c>
      <c r="D11" s="264">
        <v>110.58</v>
      </c>
      <c r="E11" s="264">
        <v>105.99</v>
      </c>
      <c r="F11" s="264">
        <v>106.48</v>
      </c>
      <c r="G11" s="264">
        <v>63.94</v>
      </c>
      <c r="H11" s="417" t="s">
        <v>290</v>
      </c>
      <c r="I11" s="388"/>
      <c r="J11" s="389"/>
    </row>
    <row r="12" spans="1:10" s="112" customFormat="1" ht="26.25" thickBot="1">
      <c r="A12" s="262">
        <v>5</v>
      </c>
      <c r="B12" s="263" t="s">
        <v>1028</v>
      </c>
      <c r="C12" s="417" t="s">
        <v>290</v>
      </c>
      <c r="D12" s="417" t="s">
        <v>290</v>
      </c>
      <c r="E12" s="417" t="s">
        <v>290</v>
      </c>
      <c r="F12" s="417" t="s">
        <v>290</v>
      </c>
      <c r="G12" s="417" t="s">
        <v>290</v>
      </c>
      <c r="H12" s="264"/>
      <c r="I12" s="388"/>
      <c r="J12" s="389"/>
    </row>
    <row r="13" spans="1:10" s="112" customFormat="1" ht="15.75" thickBot="1">
      <c r="A13" s="262"/>
      <c r="B13" s="263" t="s">
        <v>1024</v>
      </c>
      <c r="C13" s="417" t="s">
        <v>290</v>
      </c>
      <c r="D13" s="417" t="s">
        <v>290</v>
      </c>
      <c r="E13" s="417" t="s">
        <v>290</v>
      </c>
      <c r="F13" s="417" t="s">
        <v>290</v>
      </c>
      <c r="G13" s="417" t="s">
        <v>290</v>
      </c>
      <c r="H13" s="264">
        <v>71.45</v>
      </c>
      <c r="I13" s="388"/>
      <c r="J13" s="389"/>
    </row>
    <row r="14" spans="1:10" s="112" customFormat="1" ht="15.75" thickBot="1">
      <c r="A14" s="262"/>
      <c r="B14" s="263" t="s">
        <v>1025</v>
      </c>
      <c r="C14" s="417" t="s">
        <v>290</v>
      </c>
      <c r="D14" s="417" t="s">
        <v>290</v>
      </c>
      <c r="E14" s="417" t="s">
        <v>290</v>
      </c>
      <c r="F14" s="417" t="s">
        <v>290</v>
      </c>
      <c r="G14" s="417" t="s">
        <v>290</v>
      </c>
      <c r="H14" s="264">
        <v>17.77</v>
      </c>
      <c r="I14" s="388"/>
      <c r="J14" s="389"/>
    </row>
    <row r="15" spans="1:10" s="112" customFormat="1" ht="15.75" thickBot="1">
      <c r="A15" s="262"/>
      <c r="B15" s="263" t="s">
        <v>1027</v>
      </c>
      <c r="C15" s="417" t="s">
        <v>290</v>
      </c>
      <c r="D15" s="417" t="s">
        <v>290</v>
      </c>
      <c r="E15" s="417" t="s">
        <v>290</v>
      </c>
      <c r="F15" s="417" t="s">
        <v>290</v>
      </c>
      <c r="G15" s="417" t="s">
        <v>290</v>
      </c>
      <c r="H15" s="264">
        <v>2.23</v>
      </c>
      <c r="I15" s="388"/>
      <c r="J15" s="389"/>
    </row>
    <row r="16" spans="1:10" s="112" customFormat="1" ht="15.75" thickBot="1">
      <c r="A16" s="262"/>
      <c r="B16" s="263" t="s">
        <v>1026</v>
      </c>
      <c r="C16" s="417" t="s">
        <v>290</v>
      </c>
      <c r="D16" s="417" t="s">
        <v>290</v>
      </c>
      <c r="E16" s="417" t="s">
        <v>290</v>
      </c>
      <c r="F16" s="417" t="s">
        <v>290</v>
      </c>
      <c r="G16" s="417" t="s">
        <v>290</v>
      </c>
      <c r="H16" s="264">
        <v>15.99</v>
      </c>
      <c r="I16" s="388"/>
      <c r="J16" s="389"/>
    </row>
    <row r="17" spans="1:10" ht="26.25" thickBot="1">
      <c r="A17" s="262">
        <v>6</v>
      </c>
      <c r="B17" s="263" t="s">
        <v>723</v>
      </c>
      <c r="C17" s="264" t="s">
        <v>920</v>
      </c>
      <c r="D17" s="431" t="s">
        <v>921</v>
      </c>
      <c r="E17" s="264" t="s">
        <v>920</v>
      </c>
      <c r="F17" s="264" t="s">
        <v>920</v>
      </c>
      <c r="G17" s="264" t="s">
        <v>920</v>
      </c>
      <c r="H17" s="264" t="s">
        <v>920</v>
      </c>
      <c r="I17" s="388"/>
      <c r="J17" s="389"/>
    </row>
    <row r="21" spans="1:10" ht="15.75" thickBot="1"/>
    <row r="22" spans="1:10" ht="15.75" thickBot="1">
      <c r="A22" s="527" t="s">
        <v>54</v>
      </c>
      <c r="B22" s="497" t="s">
        <v>299</v>
      </c>
      <c r="C22" s="467" t="s">
        <v>288</v>
      </c>
      <c r="D22" s="468"/>
      <c r="E22" s="468"/>
      <c r="F22" s="468"/>
      <c r="G22" s="468"/>
      <c r="H22" s="468"/>
      <c r="I22" s="468"/>
      <c r="J22" s="469"/>
    </row>
    <row r="23" spans="1:10" ht="15.75" thickBot="1">
      <c r="A23" s="528"/>
      <c r="B23" s="498"/>
      <c r="C23" s="91">
        <v>2015</v>
      </c>
      <c r="D23" s="91">
        <v>2016</v>
      </c>
      <c r="E23" s="91">
        <v>2017</v>
      </c>
      <c r="F23" s="91">
        <v>2018</v>
      </c>
      <c r="G23" s="91">
        <v>2019</v>
      </c>
      <c r="H23" s="91">
        <v>2019</v>
      </c>
      <c r="I23" s="91">
        <v>2020</v>
      </c>
      <c r="J23" s="91">
        <v>2021</v>
      </c>
    </row>
    <row r="24" spans="1:10" ht="26.25" thickBot="1">
      <c r="A24" s="262">
        <v>1</v>
      </c>
      <c r="B24" s="263" t="s">
        <v>717</v>
      </c>
      <c r="C24" s="264" t="s">
        <v>718</v>
      </c>
      <c r="D24" s="264" t="s">
        <v>718</v>
      </c>
      <c r="E24" s="264" t="s">
        <v>718</v>
      </c>
      <c r="F24" s="264" t="s">
        <v>718</v>
      </c>
      <c r="G24" s="264" t="s">
        <v>718</v>
      </c>
      <c r="H24" s="264" t="s">
        <v>718</v>
      </c>
      <c r="I24" s="264" t="s">
        <v>718</v>
      </c>
      <c r="J24" s="264" t="s">
        <v>718</v>
      </c>
    </row>
    <row r="25" spans="1:10" ht="26.25" thickBot="1">
      <c r="A25" s="262">
        <v>2</v>
      </c>
      <c r="B25" s="263" t="s">
        <v>719</v>
      </c>
      <c r="C25" s="265" t="s">
        <v>290</v>
      </c>
      <c r="D25" s="266">
        <v>168244622000</v>
      </c>
      <c r="E25" s="266">
        <v>92000000000</v>
      </c>
      <c r="F25" s="266">
        <v>115576529134</v>
      </c>
      <c r="G25" s="266">
        <v>10378166304.82</v>
      </c>
      <c r="H25" s="266">
        <v>10378166304.82</v>
      </c>
      <c r="I25" s="266">
        <v>20462938118.740002</v>
      </c>
      <c r="J25" s="266">
        <v>119426933484</v>
      </c>
    </row>
    <row r="26" spans="1:10" ht="26.25" thickBot="1">
      <c r="A26" s="262">
        <v>3</v>
      </c>
      <c r="B26" s="263" t="s">
        <v>720</v>
      </c>
      <c r="C26" s="266">
        <v>338254316959</v>
      </c>
      <c r="D26" s="266">
        <v>385121864220</v>
      </c>
      <c r="E26" s="266">
        <v>315087656720</v>
      </c>
      <c r="F26" s="266">
        <v>309220438995</v>
      </c>
      <c r="G26" s="266">
        <v>398699436162</v>
      </c>
      <c r="H26" s="266">
        <v>398699436162</v>
      </c>
      <c r="I26" s="266">
        <v>382149956705.73999</v>
      </c>
      <c r="J26" s="266">
        <v>382660116712</v>
      </c>
    </row>
    <row r="27" spans="1:10" ht="26.25" thickBot="1">
      <c r="A27" s="262">
        <v>4</v>
      </c>
      <c r="B27" s="263" t="s">
        <v>721</v>
      </c>
      <c r="C27" s="266">
        <v>4478092000</v>
      </c>
      <c r="D27" s="266">
        <v>5341142367</v>
      </c>
      <c r="E27" s="266">
        <v>7554016000</v>
      </c>
      <c r="F27" s="266">
        <v>7654016000</v>
      </c>
      <c r="G27" s="266">
        <v>229704304246</v>
      </c>
      <c r="H27" s="266">
        <v>229704304246</v>
      </c>
      <c r="I27" s="266">
        <v>283018226283</v>
      </c>
      <c r="J27" s="266">
        <v>339313166681</v>
      </c>
    </row>
    <row r="28" spans="1:10" ht="39" thickBot="1">
      <c r="A28" s="262">
        <v>5</v>
      </c>
      <c r="B28" s="263" t="s">
        <v>722</v>
      </c>
      <c r="C28" s="266">
        <v>660708337609</v>
      </c>
      <c r="D28" s="266">
        <v>819534586227</v>
      </c>
      <c r="E28" s="266">
        <v>830256412927</v>
      </c>
      <c r="F28" s="266">
        <v>819029786550</v>
      </c>
      <c r="G28" s="266"/>
      <c r="H28" s="266"/>
      <c r="I28" s="266"/>
      <c r="J28" s="266"/>
    </row>
    <row r="29" spans="1:10" s="112" customFormat="1" ht="15.75" thickBot="1">
      <c r="A29" s="262"/>
      <c r="B29" s="385" t="s">
        <v>976</v>
      </c>
      <c r="C29" s="266"/>
      <c r="D29" s="266"/>
      <c r="E29" s="266"/>
      <c r="F29" s="266"/>
      <c r="G29" s="266">
        <v>840369097073</v>
      </c>
      <c r="H29" s="266">
        <v>840369097073</v>
      </c>
      <c r="I29" s="266">
        <v>947882860035.73999</v>
      </c>
      <c r="J29" s="266"/>
    </row>
    <row r="30" spans="1:10" s="112" customFormat="1" ht="15.75" thickBot="1">
      <c r="A30" s="262"/>
      <c r="B30" s="385" t="s">
        <v>977</v>
      </c>
      <c r="C30" s="266"/>
      <c r="D30" s="266"/>
      <c r="E30" s="266"/>
      <c r="F30" s="266"/>
      <c r="G30" s="266">
        <v>963714701831</v>
      </c>
      <c r="H30" s="266">
        <v>963714701831</v>
      </c>
      <c r="I30" s="266">
        <v>584257287862</v>
      </c>
      <c r="J30" s="266"/>
    </row>
    <row r="31" spans="1:10" s="112" customFormat="1" ht="26.25" thickBot="1">
      <c r="A31" s="262"/>
      <c r="B31" s="385" t="s">
        <v>978</v>
      </c>
      <c r="C31" s="266"/>
      <c r="D31" s="266"/>
      <c r="E31" s="266"/>
      <c r="F31" s="266"/>
      <c r="G31" s="266"/>
      <c r="H31" s="266"/>
      <c r="I31" s="266"/>
      <c r="J31" s="266">
        <v>643995561976</v>
      </c>
    </row>
    <row r="32" spans="1:10" s="112" customFormat="1" ht="15.75" thickBot="1">
      <c r="A32" s="262"/>
      <c r="B32" s="385" t="s">
        <v>979</v>
      </c>
      <c r="C32" s="266"/>
      <c r="D32" s="266"/>
      <c r="E32" s="266"/>
      <c r="F32" s="266"/>
      <c r="G32" s="266"/>
      <c r="H32" s="266"/>
      <c r="I32" s="266"/>
      <c r="J32" s="266">
        <v>1146379600363</v>
      </c>
    </row>
    <row r="33" spans="1:10" ht="26.25" thickBot="1">
      <c r="A33" s="262">
        <v>6</v>
      </c>
      <c r="B33" s="263" t="s">
        <v>723</v>
      </c>
      <c r="C33" s="264" t="s">
        <v>724</v>
      </c>
      <c r="D33" s="264" t="s">
        <v>724</v>
      </c>
      <c r="E33" s="390" t="s">
        <v>724</v>
      </c>
      <c r="F33" s="264" t="s">
        <v>724</v>
      </c>
      <c r="G33" s="264" t="s">
        <v>724</v>
      </c>
      <c r="H33" s="264" t="s">
        <v>724</v>
      </c>
      <c r="I33" s="264" t="s">
        <v>724</v>
      </c>
      <c r="J33" s="264" t="s">
        <v>724</v>
      </c>
    </row>
    <row r="174" spans="1:10" ht="15.75" thickBot="1"/>
    <row r="175" spans="1:10" ht="15.75" thickBot="1">
      <c r="A175" s="527" t="s">
        <v>54</v>
      </c>
      <c r="B175" s="497" t="s">
        <v>299</v>
      </c>
      <c r="C175" s="467" t="s">
        <v>288</v>
      </c>
      <c r="D175" s="468"/>
      <c r="E175" s="468"/>
      <c r="F175" s="468"/>
      <c r="G175" s="468"/>
      <c r="H175" s="469"/>
      <c r="I175" s="292"/>
      <c r="J175" s="292"/>
    </row>
    <row r="176" spans="1:10" ht="15.75" thickBot="1">
      <c r="A176" s="528"/>
      <c r="B176" s="498"/>
      <c r="C176" s="91">
        <v>2015</v>
      </c>
      <c r="D176" s="91">
        <v>2016</v>
      </c>
      <c r="E176" s="91">
        <v>2017</v>
      </c>
      <c r="F176" s="91">
        <v>2018</v>
      </c>
      <c r="G176" s="91">
        <v>2019</v>
      </c>
      <c r="H176" s="91">
        <v>2019</v>
      </c>
      <c r="I176" s="91">
        <v>2018</v>
      </c>
      <c r="J176" s="91">
        <v>2019</v>
      </c>
    </row>
    <row r="177" spans="1:10" ht="26.25" thickBot="1">
      <c r="A177" s="262">
        <v>1</v>
      </c>
      <c r="B177" s="263" t="s">
        <v>717</v>
      </c>
      <c r="C177" s="264" t="s">
        <v>718</v>
      </c>
      <c r="D177" s="264" t="s">
        <v>718</v>
      </c>
      <c r="E177" s="264" t="s">
        <v>718</v>
      </c>
      <c r="F177" s="264" t="s">
        <v>718</v>
      </c>
      <c r="G177" s="264" t="s">
        <v>718</v>
      </c>
      <c r="H177" s="264" t="s">
        <v>718</v>
      </c>
      <c r="I177" s="264" t="s">
        <v>718</v>
      </c>
      <c r="J177" s="264" t="s">
        <v>718</v>
      </c>
    </row>
    <row r="178" spans="1:10" ht="26.25" thickBot="1">
      <c r="A178" s="262">
        <v>2</v>
      </c>
      <c r="B178" s="263" t="s">
        <v>719</v>
      </c>
      <c r="C178" s="265" t="s">
        <v>290</v>
      </c>
      <c r="D178" s="266">
        <v>168244622000</v>
      </c>
      <c r="E178" s="266">
        <v>92000000000</v>
      </c>
      <c r="F178" s="266">
        <v>1155760528134</v>
      </c>
      <c r="G178" s="266">
        <v>20725916317</v>
      </c>
      <c r="H178" s="266">
        <v>20725916317</v>
      </c>
      <c r="I178" s="266">
        <v>1155760528134</v>
      </c>
      <c r="J178" s="266">
        <v>20725916317</v>
      </c>
    </row>
    <row r="179" spans="1:10" ht="26.25" thickBot="1">
      <c r="A179" s="262">
        <v>3</v>
      </c>
      <c r="B179" s="263" t="s">
        <v>720</v>
      </c>
      <c r="C179" s="266">
        <v>338254316959</v>
      </c>
      <c r="D179" s="266">
        <v>385121864220</v>
      </c>
      <c r="E179" s="266">
        <v>315087656720</v>
      </c>
      <c r="F179" s="266">
        <v>309220438995</v>
      </c>
      <c r="G179" s="266">
        <v>398699436162</v>
      </c>
      <c r="H179" s="266">
        <v>398699436162</v>
      </c>
      <c r="I179" s="266">
        <v>309220438995</v>
      </c>
      <c r="J179" s="266">
        <v>398699436162</v>
      </c>
    </row>
    <row r="180" spans="1:10" ht="26.25" thickBot="1">
      <c r="A180" s="262">
        <v>4</v>
      </c>
      <c r="B180" s="263" t="s">
        <v>721</v>
      </c>
      <c r="C180" s="266">
        <v>4478092000</v>
      </c>
      <c r="D180" s="266">
        <v>5341142367</v>
      </c>
      <c r="E180" s="266">
        <v>7554016000</v>
      </c>
      <c r="F180" s="266">
        <v>7654016000</v>
      </c>
      <c r="G180" s="266">
        <v>229704304246</v>
      </c>
      <c r="H180" s="266">
        <v>229704304246</v>
      </c>
      <c r="I180" s="266">
        <v>7654016000</v>
      </c>
      <c r="J180" s="266">
        <v>229704304246</v>
      </c>
    </row>
    <row r="181" spans="1:10" ht="39" thickBot="1">
      <c r="A181" s="262">
        <v>5</v>
      </c>
      <c r="B181" s="263" t="s">
        <v>722</v>
      </c>
      <c r="C181" s="266">
        <v>660708337609</v>
      </c>
      <c r="D181" s="266">
        <v>819534586227</v>
      </c>
      <c r="E181" s="266">
        <v>830256412927</v>
      </c>
      <c r="F181" s="266">
        <v>819029786550</v>
      </c>
      <c r="G181" s="266">
        <v>871676038027</v>
      </c>
      <c r="H181" s="266">
        <v>871676038027</v>
      </c>
      <c r="I181" s="266">
        <v>819029786550</v>
      </c>
      <c r="J181" s="266">
        <v>871676038027</v>
      </c>
    </row>
    <row r="182" spans="1:10" ht="26.25" thickBot="1">
      <c r="A182" s="262">
        <v>6</v>
      </c>
      <c r="B182" s="263" t="s">
        <v>723</v>
      </c>
      <c r="C182" s="264" t="s">
        <v>724</v>
      </c>
      <c r="D182" s="264" t="s">
        <v>724</v>
      </c>
      <c r="E182" s="264" t="s">
        <v>725</v>
      </c>
      <c r="F182" s="264" t="s">
        <v>724</v>
      </c>
      <c r="G182" s="264" t="s">
        <v>724</v>
      </c>
      <c r="H182" s="264" t="s">
        <v>724</v>
      </c>
      <c r="I182" s="264" t="s">
        <v>724</v>
      </c>
      <c r="J182" s="264" t="s">
        <v>724</v>
      </c>
    </row>
  </sheetData>
  <mergeCells count="9">
    <mergeCell ref="A175:A176"/>
    <mergeCell ref="B175:B176"/>
    <mergeCell ref="C175:H175"/>
    <mergeCell ref="A5:A6"/>
    <mergeCell ref="B5:B6"/>
    <mergeCell ref="C5:H5"/>
    <mergeCell ref="A22:A23"/>
    <mergeCell ref="B22:B23"/>
    <mergeCell ref="C22:J22"/>
  </mergeCells>
  <hyperlinks>
    <hyperlink ref="I2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I9" sqref="A3:I9"/>
    </sheetView>
  </sheetViews>
  <sheetFormatPr defaultRowHeight="15"/>
  <cols>
    <col min="1" max="1" width="4.28515625" customWidth="1"/>
    <col min="2" max="2" width="32.85546875" customWidth="1"/>
    <col min="3" max="4" width="0" hidden="1" customWidth="1"/>
    <col min="8" max="9" width="8.7109375" style="112"/>
  </cols>
  <sheetData>
    <row r="2" spans="1:14" ht="15.75" thickBot="1">
      <c r="N2" s="167" t="s">
        <v>411</v>
      </c>
    </row>
    <row r="3" spans="1:14" ht="15.75" thickBot="1">
      <c r="A3" s="527" t="s">
        <v>54</v>
      </c>
      <c r="B3" s="529" t="s">
        <v>299</v>
      </c>
      <c r="C3" s="470" t="s">
        <v>288</v>
      </c>
      <c r="D3" s="470"/>
      <c r="E3" s="470"/>
      <c r="F3" s="470"/>
      <c r="G3" s="470"/>
      <c r="H3" s="470"/>
      <c r="I3" s="470"/>
    </row>
    <row r="4" spans="1:14" ht="15.75" thickBot="1">
      <c r="A4" s="528"/>
      <c r="B4" s="530"/>
      <c r="C4" s="126">
        <v>2015</v>
      </c>
      <c r="D4" s="126">
        <v>2016</v>
      </c>
      <c r="E4" s="126">
        <v>2017</v>
      </c>
      <c r="F4" s="126">
        <v>2018</v>
      </c>
      <c r="G4" s="126">
        <v>2019</v>
      </c>
      <c r="H4" s="126">
        <v>2020</v>
      </c>
      <c r="I4" s="126">
        <v>2021</v>
      </c>
    </row>
    <row r="5" spans="1:14" ht="26.25" thickBot="1">
      <c r="A5" s="262">
        <v>1</v>
      </c>
      <c r="B5" s="263" t="s">
        <v>727</v>
      </c>
      <c r="C5" s="267">
        <v>3.1600000000000003E-2</v>
      </c>
      <c r="D5" s="267">
        <v>2.7900000000000001E-2</v>
      </c>
      <c r="E5" s="267">
        <v>1.12E-2</v>
      </c>
      <c r="F5" s="267">
        <v>2.07E-2</v>
      </c>
      <c r="G5" s="267">
        <v>3.0300000000000001E-2</v>
      </c>
      <c r="H5" s="267">
        <v>7.7200000000000005E-2</v>
      </c>
      <c r="I5" s="267">
        <v>4.19E-2</v>
      </c>
    </row>
    <row r="6" spans="1:14" ht="39" thickBot="1">
      <c r="A6" s="262">
        <v>2</v>
      </c>
      <c r="B6" s="263" t="s">
        <v>728</v>
      </c>
      <c r="C6" s="267">
        <v>0.99619999999999997</v>
      </c>
      <c r="D6" s="267">
        <v>0.97140000000000004</v>
      </c>
      <c r="E6" s="267">
        <v>0.70989999999999998</v>
      </c>
      <c r="F6" s="267">
        <v>0.61670000000000003</v>
      </c>
      <c r="G6" s="264" t="s">
        <v>729</v>
      </c>
      <c r="H6" s="267">
        <v>0.2681</v>
      </c>
      <c r="I6" s="319">
        <v>0.55840000000000001</v>
      </c>
    </row>
    <row r="7" spans="1:14" ht="26.25" thickBot="1">
      <c r="A7" s="262">
        <v>3</v>
      </c>
      <c r="B7" s="263" t="s">
        <v>730</v>
      </c>
      <c r="C7" s="264">
        <v>40</v>
      </c>
      <c r="D7" s="264">
        <v>37</v>
      </c>
      <c r="E7" s="264">
        <v>21</v>
      </c>
      <c r="F7" s="264">
        <v>30</v>
      </c>
      <c r="G7" s="264">
        <v>29</v>
      </c>
      <c r="H7" s="264">
        <v>26</v>
      </c>
      <c r="I7" s="264">
        <v>30</v>
      </c>
    </row>
    <row r="8" spans="1:14" ht="26.25" thickBot="1">
      <c r="A8" s="262">
        <v>4</v>
      </c>
      <c r="B8" s="263" t="s">
        <v>731</v>
      </c>
      <c r="C8" s="264">
        <v>195</v>
      </c>
      <c r="D8" s="264">
        <v>197</v>
      </c>
      <c r="E8" s="264">
        <v>179</v>
      </c>
      <c r="F8" s="264">
        <v>162</v>
      </c>
      <c r="G8" s="264">
        <v>164</v>
      </c>
      <c r="H8" s="264">
        <v>163</v>
      </c>
      <c r="I8" s="264">
        <v>135</v>
      </c>
    </row>
    <row r="9" spans="1:14" ht="26.25" thickBot="1">
      <c r="A9" s="262">
        <v>5</v>
      </c>
      <c r="B9" s="263" t="s">
        <v>732</v>
      </c>
      <c r="C9" s="264">
        <v>3209</v>
      </c>
      <c r="D9" s="264">
        <v>3173</v>
      </c>
      <c r="E9" s="264">
        <v>2732</v>
      </c>
      <c r="F9" s="264">
        <v>2633</v>
      </c>
      <c r="G9" s="264">
        <v>2495</v>
      </c>
      <c r="H9" s="264">
        <v>2424</v>
      </c>
      <c r="I9" s="264">
        <v>2900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2:M167"/>
  <sheetViews>
    <sheetView workbookViewId="0">
      <selection activeCell="M2" sqref="M2"/>
    </sheetView>
  </sheetViews>
  <sheetFormatPr defaultRowHeight="15"/>
  <cols>
    <col min="1" max="1" width="4.5703125" customWidth="1"/>
    <col min="2" max="2" width="40.2851562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527" t="s">
        <v>54</v>
      </c>
      <c r="B4" s="529" t="s">
        <v>299</v>
      </c>
      <c r="C4" s="348"/>
      <c r="D4" s="467" t="s">
        <v>288</v>
      </c>
      <c r="E4" s="468"/>
      <c r="F4" s="468"/>
      <c r="G4" s="468"/>
      <c r="H4" s="469"/>
    </row>
    <row r="5" spans="1:13" ht="15.75" thickBot="1">
      <c r="A5" s="528"/>
      <c r="B5" s="530"/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  <c r="H5" s="91">
        <v>2021</v>
      </c>
    </row>
    <row r="6" spans="1:13" ht="15.75" thickBot="1">
      <c r="A6" s="262">
        <v>1</v>
      </c>
      <c r="B6" s="263" t="s">
        <v>734</v>
      </c>
      <c r="C6" s="89" t="s">
        <v>922</v>
      </c>
      <c r="D6" s="89" t="s">
        <v>923</v>
      </c>
      <c r="E6" s="89" t="s">
        <v>924</v>
      </c>
      <c r="F6" s="89" t="s">
        <v>738</v>
      </c>
      <c r="G6" s="89" t="s">
        <v>925</v>
      </c>
      <c r="H6" s="89" t="s">
        <v>1023</v>
      </c>
    </row>
    <row r="7" spans="1:13" ht="15.75" thickBot="1">
      <c r="A7" s="262">
        <v>2</v>
      </c>
      <c r="B7" s="263" t="s">
        <v>739</v>
      </c>
      <c r="C7" s="349">
        <v>0.75</v>
      </c>
      <c r="D7" s="349">
        <v>0.8</v>
      </c>
      <c r="E7" s="349">
        <v>1</v>
      </c>
      <c r="F7" s="349">
        <v>0</v>
      </c>
      <c r="G7" s="349">
        <v>1</v>
      </c>
      <c r="H7" s="349">
        <v>1</v>
      </c>
    </row>
    <row r="8" spans="1:13" ht="26.25" thickBot="1">
      <c r="A8" s="262">
        <v>3</v>
      </c>
      <c r="B8" s="263" t="s">
        <v>740</v>
      </c>
      <c r="C8" s="264" t="s">
        <v>290</v>
      </c>
      <c r="D8" s="264" t="s">
        <v>290</v>
      </c>
      <c r="E8" s="264" t="s">
        <v>290</v>
      </c>
      <c r="F8" s="264" t="s">
        <v>290</v>
      </c>
      <c r="G8" s="264" t="s">
        <v>290</v>
      </c>
      <c r="H8" s="264" t="s">
        <v>290</v>
      </c>
    </row>
    <row r="9" spans="1:13" ht="26.25" thickBot="1">
      <c r="A9" s="262">
        <v>4</v>
      </c>
      <c r="B9" s="263" t="s">
        <v>741</v>
      </c>
      <c r="C9" s="89">
        <v>3</v>
      </c>
      <c r="D9" s="89">
        <v>3</v>
      </c>
      <c r="E9" s="89">
        <v>5</v>
      </c>
      <c r="F9" s="89">
        <v>3</v>
      </c>
      <c r="G9" s="264" t="s">
        <v>290</v>
      </c>
      <c r="H9" s="264" t="s">
        <v>290</v>
      </c>
    </row>
    <row r="161" spans="1:8" ht="15.75" thickBot="1"/>
    <row r="162" spans="1:8" ht="15.75" thickBot="1">
      <c r="A162" s="527" t="s">
        <v>54</v>
      </c>
      <c r="B162" s="529" t="s">
        <v>299</v>
      </c>
      <c r="C162" s="467" t="s">
        <v>288</v>
      </c>
      <c r="D162" s="468"/>
      <c r="E162" s="468"/>
      <c r="F162" s="468"/>
      <c r="G162" s="468"/>
      <c r="H162" s="469"/>
    </row>
    <row r="163" spans="1:8" ht="15.75" thickBot="1">
      <c r="A163" s="528"/>
      <c r="B163" s="530"/>
      <c r="C163" s="91">
        <v>2015</v>
      </c>
      <c r="D163" s="91">
        <v>2016</v>
      </c>
      <c r="E163" s="91">
        <v>2017</v>
      </c>
      <c r="F163" s="91">
        <v>2018</v>
      </c>
      <c r="G163" s="91">
        <v>2019</v>
      </c>
      <c r="H163" s="91">
        <v>2019</v>
      </c>
    </row>
    <row r="164" spans="1:8" ht="15.75" thickBot="1">
      <c r="A164" s="262">
        <v>1</v>
      </c>
      <c r="B164" s="263" t="s">
        <v>734</v>
      </c>
      <c r="C164" s="264" t="s">
        <v>735</v>
      </c>
      <c r="D164" s="264" t="s">
        <v>735</v>
      </c>
      <c r="E164" s="264" t="s">
        <v>736</v>
      </c>
      <c r="F164" s="264" t="s">
        <v>737</v>
      </c>
      <c r="G164" s="264" t="s">
        <v>738</v>
      </c>
      <c r="H164" s="264" t="s">
        <v>738</v>
      </c>
    </row>
    <row r="165" spans="1:8" ht="15.75" thickBot="1">
      <c r="A165" s="262">
        <v>2</v>
      </c>
      <c r="B165" s="263" t="s">
        <v>739</v>
      </c>
      <c r="C165" s="268">
        <v>0.5</v>
      </c>
      <c r="D165" s="268">
        <v>0.75</v>
      </c>
      <c r="E165" s="268">
        <v>0.8</v>
      </c>
      <c r="F165" s="268">
        <v>1</v>
      </c>
      <c r="G165" s="268">
        <v>0</v>
      </c>
      <c r="H165" s="268">
        <v>0</v>
      </c>
    </row>
    <row r="166" spans="1:8" ht="26.25" thickBot="1">
      <c r="A166" s="262">
        <v>3</v>
      </c>
      <c r="B166" s="263" t="s">
        <v>740</v>
      </c>
      <c r="C166" s="264" t="s">
        <v>290</v>
      </c>
      <c r="D166" s="264" t="s">
        <v>290</v>
      </c>
      <c r="E166" s="264" t="s">
        <v>290</v>
      </c>
      <c r="F166" s="264" t="s">
        <v>290</v>
      </c>
      <c r="G166" s="264"/>
      <c r="H166" s="264"/>
    </row>
    <row r="167" spans="1:8" ht="26.25" thickBot="1">
      <c r="A167" s="262">
        <v>4</v>
      </c>
      <c r="B167" s="263" t="s">
        <v>741</v>
      </c>
      <c r="C167" s="264">
        <v>0</v>
      </c>
      <c r="D167" s="264">
        <v>3</v>
      </c>
      <c r="E167" s="264">
        <v>3</v>
      </c>
      <c r="F167" s="264">
        <v>5</v>
      </c>
      <c r="G167" s="264">
        <v>3</v>
      </c>
      <c r="H167" s="264">
        <v>3</v>
      </c>
    </row>
  </sheetData>
  <mergeCells count="6">
    <mergeCell ref="A162:A163"/>
    <mergeCell ref="B162:B163"/>
    <mergeCell ref="C162:H162"/>
    <mergeCell ref="A4:A5"/>
    <mergeCell ref="B4:B5"/>
    <mergeCell ref="D4:H4"/>
  </mergeCells>
  <hyperlinks>
    <hyperlink ref="M2" location="Rekap!A1" display="← Kembali ke Rekap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2:N136"/>
  <sheetViews>
    <sheetView workbookViewId="0">
      <selection activeCell="N2" sqref="N2"/>
    </sheetView>
  </sheetViews>
  <sheetFormatPr defaultRowHeight="15"/>
  <cols>
    <col min="1" max="1" width="4.5703125" customWidth="1"/>
    <col min="2" max="2" width="27.5703125" customWidth="1"/>
    <col min="3" max="3" width="0" hidden="1" customWidth="1"/>
    <col min="7" max="7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527" t="s">
        <v>54</v>
      </c>
      <c r="B4" s="529" t="s">
        <v>299</v>
      </c>
      <c r="C4" s="467" t="s">
        <v>288</v>
      </c>
      <c r="D4" s="468"/>
      <c r="E4" s="468"/>
      <c r="F4" s="468"/>
      <c r="G4" s="468"/>
      <c r="H4" s="469"/>
    </row>
    <row r="5" spans="1:14" ht="15.75" thickBot="1">
      <c r="A5" s="528"/>
      <c r="B5" s="530"/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  <c r="H5" s="91">
        <v>2021</v>
      </c>
    </row>
    <row r="6" spans="1:14" ht="30.75" thickBot="1">
      <c r="A6" s="262">
        <v>1</v>
      </c>
      <c r="B6" s="233" t="s">
        <v>926</v>
      </c>
      <c r="C6" s="350">
        <v>0.3548</v>
      </c>
      <c r="D6" s="350">
        <v>0.69230000000000003</v>
      </c>
      <c r="E6" s="350">
        <v>0.79169999999999996</v>
      </c>
      <c r="F6" s="350">
        <v>0.38100000000000001</v>
      </c>
      <c r="G6" s="350">
        <v>0.43140000000000001</v>
      </c>
      <c r="H6" s="350">
        <v>0.40360000000000001</v>
      </c>
    </row>
    <row r="7" spans="1:14" ht="30.75" thickBot="1">
      <c r="A7" s="262">
        <v>2</v>
      </c>
      <c r="B7" s="233" t="s">
        <v>927</v>
      </c>
      <c r="C7" s="174">
        <v>0</v>
      </c>
      <c r="D7" s="174">
        <v>2</v>
      </c>
      <c r="E7" s="174">
        <v>1</v>
      </c>
      <c r="F7" s="174">
        <v>2</v>
      </c>
      <c r="G7" s="174">
        <v>0</v>
      </c>
      <c r="H7" s="174">
        <v>3</v>
      </c>
    </row>
    <row r="8" spans="1:14" ht="15.75" thickBot="1">
      <c r="A8" s="262">
        <v>3</v>
      </c>
      <c r="B8" s="233" t="s">
        <v>745</v>
      </c>
      <c r="C8" s="174">
        <v>16</v>
      </c>
      <c r="D8" s="174">
        <v>13</v>
      </c>
      <c r="E8" s="174">
        <v>27</v>
      </c>
      <c r="F8" s="174">
        <v>15</v>
      </c>
      <c r="G8" s="174">
        <v>24</v>
      </c>
      <c r="H8" s="174">
        <v>18</v>
      </c>
    </row>
    <row r="131" spans="1:8" ht="15.75" thickBot="1"/>
    <row r="132" spans="1:8" ht="15.75" thickBot="1">
      <c r="A132" s="527" t="s">
        <v>54</v>
      </c>
      <c r="B132" s="529" t="s">
        <v>299</v>
      </c>
      <c r="C132" s="467" t="s">
        <v>288</v>
      </c>
      <c r="D132" s="468"/>
      <c r="E132" s="468"/>
      <c r="F132" s="468"/>
      <c r="G132" s="468"/>
      <c r="H132" s="469"/>
    </row>
    <row r="133" spans="1:8" ht="15.75" thickBot="1">
      <c r="A133" s="528"/>
      <c r="B133" s="530"/>
      <c r="C133" s="91">
        <v>2015</v>
      </c>
      <c r="D133" s="91">
        <v>2016</v>
      </c>
      <c r="E133" s="91">
        <v>2017</v>
      </c>
      <c r="F133" s="91">
        <v>2018</v>
      </c>
      <c r="G133" s="91">
        <v>2019</v>
      </c>
      <c r="H133" s="91">
        <v>2019</v>
      </c>
    </row>
    <row r="134" spans="1:8" ht="15.75" thickBot="1">
      <c r="A134" s="262">
        <v>1</v>
      </c>
      <c r="B134" s="263" t="s">
        <v>743</v>
      </c>
      <c r="C134" s="264">
        <v>11</v>
      </c>
      <c r="D134" s="264">
        <v>16</v>
      </c>
      <c r="E134" s="264">
        <v>13</v>
      </c>
      <c r="F134" s="264">
        <v>27</v>
      </c>
      <c r="G134" s="264">
        <v>15</v>
      </c>
      <c r="H134" s="264">
        <v>15</v>
      </c>
    </row>
    <row r="135" spans="1:8" ht="15.75" thickBot="1">
      <c r="A135" s="262">
        <v>2</v>
      </c>
      <c r="B135" s="263" t="s">
        <v>744</v>
      </c>
      <c r="C135" s="264">
        <v>0</v>
      </c>
      <c r="D135" s="264">
        <v>0</v>
      </c>
      <c r="E135" s="264">
        <v>2</v>
      </c>
      <c r="F135" s="264">
        <v>1</v>
      </c>
      <c r="G135" s="264">
        <v>2</v>
      </c>
      <c r="H135" s="264">
        <v>2</v>
      </c>
    </row>
    <row r="136" spans="1:8" ht="15.75" thickBot="1">
      <c r="A136" s="262">
        <v>3</v>
      </c>
      <c r="B136" s="263" t="s">
        <v>745</v>
      </c>
      <c r="C136" s="264">
        <v>11</v>
      </c>
      <c r="D136" s="264">
        <v>16</v>
      </c>
      <c r="E136" s="264">
        <v>13</v>
      </c>
      <c r="F136" s="264">
        <v>27</v>
      </c>
      <c r="G136" s="264">
        <v>15</v>
      </c>
      <c r="H136" s="264">
        <v>15</v>
      </c>
    </row>
  </sheetData>
  <mergeCells count="6">
    <mergeCell ref="A132:A133"/>
    <mergeCell ref="B132:B133"/>
    <mergeCell ref="C132:H132"/>
    <mergeCell ref="A4:A5"/>
    <mergeCell ref="B4:B5"/>
    <mergeCell ref="C4:H4"/>
  </mergeCells>
  <hyperlinks>
    <hyperlink ref="N2" location="Rekap!A1" display="← Kembali ke Reka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O2" sqref="O2"/>
    </sheetView>
  </sheetViews>
  <sheetFormatPr defaultRowHeight="15"/>
  <cols>
    <col min="1" max="1" width="18.140625" customWidth="1"/>
    <col min="2" max="2" width="0" hidden="1" customWidth="1"/>
    <col min="6" max="6" width="8.7109375" style="112"/>
  </cols>
  <sheetData>
    <row r="1" spans="1:15" ht="15.75" thickBot="1"/>
    <row r="2" spans="1:15" ht="15.75" thickBot="1">
      <c r="A2" s="439" t="s">
        <v>110</v>
      </c>
      <c r="B2" s="442" t="s">
        <v>139</v>
      </c>
      <c r="C2" s="443"/>
      <c r="D2" s="443"/>
      <c r="E2" s="443"/>
      <c r="F2" s="443"/>
      <c r="G2" s="444"/>
      <c r="O2" s="167" t="s">
        <v>411</v>
      </c>
    </row>
    <row r="3" spans="1:15" ht="15.75" thickBot="1">
      <c r="A3" s="441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</row>
    <row r="4" spans="1:15" ht="15.75" thickBot="1">
      <c r="A4" s="49" t="s">
        <v>114</v>
      </c>
      <c r="B4" s="50">
        <v>14</v>
      </c>
      <c r="C4" s="50">
        <v>26</v>
      </c>
      <c r="D4" s="50">
        <v>22</v>
      </c>
      <c r="E4" s="50">
        <v>21</v>
      </c>
      <c r="F4" s="50">
        <v>20</v>
      </c>
      <c r="G4" s="50">
        <v>26</v>
      </c>
    </row>
    <row r="5" spans="1:15" ht="15.75" thickBot="1">
      <c r="A5" s="49" t="s">
        <v>115</v>
      </c>
      <c r="B5" s="50">
        <v>22</v>
      </c>
      <c r="C5" s="50">
        <v>20</v>
      </c>
      <c r="D5" s="50">
        <v>21</v>
      </c>
      <c r="E5" s="50">
        <v>18</v>
      </c>
      <c r="F5" s="50">
        <v>18</v>
      </c>
      <c r="G5" s="50">
        <v>23</v>
      </c>
    </row>
    <row r="6" spans="1:15" ht="15.75" thickBot="1">
      <c r="A6" s="49" t="s">
        <v>116</v>
      </c>
      <c r="B6" s="50">
        <v>26</v>
      </c>
      <c r="C6" s="50">
        <v>22</v>
      </c>
      <c r="D6" s="50">
        <v>25</v>
      </c>
      <c r="E6" s="50">
        <v>20</v>
      </c>
      <c r="F6" s="50">
        <v>19</v>
      </c>
      <c r="G6" s="50">
        <v>27</v>
      </c>
    </row>
    <row r="7" spans="1:15" ht="15.75" thickBot="1">
      <c r="A7" s="49" t="s">
        <v>117</v>
      </c>
      <c r="B7" s="50">
        <v>26</v>
      </c>
      <c r="C7" s="50">
        <v>19</v>
      </c>
      <c r="D7" s="50">
        <v>19</v>
      </c>
      <c r="E7" s="50">
        <v>26</v>
      </c>
      <c r="F7" s="50">
        <v>23</v>
      </c>
      <c r="G7" s="50">
        <v>15</v>
      </c>
    </row>
    <row r="8" spans="1:15" ht="15.75" thickBot="1">
      <c r="A8" s="49" t="s">
        <v>118</v>
      </c>
      <c r="B8" s="50">
        <v>22</v>
      </c>
      <c r="C8" s="50">
        <v>24</v>
      </c>
      <c r="D8" s="50">
        <v>24</v>
      </c>
      <c r="E8" s="50">
        <v>16</v>
      </c>
      <c r="F8" s="50">
        <v>26</v>
      </c>
      <c r="G8" s="50">
        <v>27</v>
      </c>
    </row>
    <row r="9" spans="1:15" ht="15.75" thickBot="1">
      <c r="A9" s="49" t="s">
        <v>119</v>
      </c>
      <c r="B9" s="50">
        <v>23</v>
      </c>
      <c r="C9" s="50">
        <v>22</v>
      </c>
      <c r="D9" s="50">
        <v>21</v>
      </c>
      <c r="E9" s="50">
        <v>22</v>
      </c>
      <c r="F9" s="50">
        <v>23</v>
      </c>
      <c r="G9" s="50">
        <v>23</v>
      </c>
    </row>
    <row r="10" spans="1:15" ht="15.75" thickBot="1">
      <c r="A10" s="49" t="s">
        <v>120</v>
      </c>
      <c r="B10" s="50">
        <v>18</v>
      </c>
      <c r="C10" s="50">
        <v>21</v>
      </c>
      <c r="D10" s="50">
        <v>17</v>
      </c>
      <c r="E10" s="50">
        <v>8</v>
      </c>
      <c r="F10" s="50">
        <v>26</v>
      </c>
      <c r="G10" s="50">
        <v>21</v>
      </c>
    </row>
    <row r="11" spans="1:15" ht="15.75" thickBot="1">
      <c r="A11" s="49" t="s">
        <v>121</v>
      </c>
      <c r="B11" s="50">
        <v>15</v>
      </c>
      <c r="C11" s="50">
        <v>20</v>
      </c>
      <c r="D11" s="50">
        <v>13</v>
      </c>
      <c r="E11" s="50">
        <v>6</v>
      </c>
      <c r="F11" s="50">
        <v>14</v>
      </c>
      <c r="G11" s="50">
        <v>26</v>
      </c>
    </row>
    <row r="12" spans="1:15" ht="15.75" thickBot="1">
      <c r="A12" s="49" t="s">
        <v>122</v>
      </c>
      <c r="B12" s="50">
        <v>21</v>
      </c>
      <c r="C12" s="50">
        <v>18</v>
      </c>
      <c r="D12" s="50">
        <v>6</v>
      </c>
      <c r="E12" s="50">
        <v>5</v>
      </c>
      <c r="F12" s="50">
        <v>20</v>
      </c>
      <c r="G12" s="50">
        <v>27</v>
      </c>
    </row>
    <row r="13" spans="1:15" ht="15.75" thickBot="1">
      <c r="A13" s="49" t="s">
        <v>123</v>
      </c>
      <c r="B13" s="50">
        <v>24</v>
      </c>
      <c r="C13" s="50">
        <v>20</v>
      </c>
      <c r="D13" s="50">
        <v>17</v>
      </c>
      <c r="E13" s="50">
        <v>14</v>
      </c>
      <c r="F13" s="50">
        <v>19</v>
      </c>
      <c r="G13" s="50">
        <v>25</v>
      </c>
    </row>
    <row r="14" spans="1:15" ht="15.75" thickBot="1">
      <c r="A14" s="49" t="s">
        <v>124</v>
      </c>
      <c r="B14" s="50">
        <v>19</v>
      </c>
      <c r="C14" s="50">
        <v>24</v>
      </c>
      <c r="D14" s="50">
        <v>21</v>
      </c>
      <c r="E14" s="50">
        <v>15</v>
      </c>
      <c r="F14" s="50">
        <v>18</v>
      </c>
      <c r="G14" s="50">
        <v>27</v>
      </c>
    </row>
    <row r="15" spans="1:15" ht="15.75" thickBot="1">
      <c r="A15" s="49" t="s">
        <v>125</v>
      </c>
      <c r="B15" s="50">
        <v>23</v>
      </c>
      <c r="C15" s="50">
        <v>27</v>
      </c>
      <c r="D15" s="50">
        <v>25</v>
      </c>
      <c r="E15" s="50">
        <v>22</v>
      </c>
      <c r="F15" s="50">
        <v>26</v>
      </c>
      <c r="G15" s="50">
        <v>26</v>
      </c>
    </row>
    <row r="16" spans="1:15" ht="29.25" thickBot="1">
      <c r="A16" s="51" t="s">
        <v>126</v>
      </c>
      <c r="B16" s="52">
        <v>21.1</v>
      </c>
      <c r="C16" s="52">
        <v>21.9</v>
      </c>
      <c r="D16" s="52">
        <v>19.3</v>
      </c>
      <c r="E16" s="52">
        <v>16.100000000000001</v>
      </c>
      <c r="F16" s="52">
        <v>21</v>
      </c>
      <c r="G16" s="52">
        <v>24</v>
      </c>
    </row>
    <row r="17" spans="1:7">
      <c r="A17" s="54" t="s">
        <v>127</v>
      </c>
      <c r="B17" s="54"/>
      <c r="C17" s="54"/>
      <c r="D17" s="54"/>
      <c r="E17" s="54"/>
      <c r="F17" s="54"/>
      <c r="G17" s="54"/>
    </row>
  </sheetData>
  <mergeCells count="2">
    <mergeCell ref="A2:A3"/>
    <mergeCell ref="B2:G2"/>
  </mergeCells>
  <hyperlinks>
    <hyperlink ref="O2" location="Rekap!A1" display="← Kembali ke Rekap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2:O7"/>
  <sheetViews>
    <sheetView workbookViewId="0">
      <selection activeCell="O2" sqref="O2"/>
    </sheetView>
  </sheetViews>
  <sheetFormatPr defaultRowHeight="15"/>
  <cols>
    <col min="1" max="1" width="4.5703125" style="112" customWidth="1"/>
    <col min="2" max="2" width="21.5703125" customWidth="1"/>
    <col min="3" max="4" width="0" hidden="1" customWidth="1"/>
    <col min="8" max="9" width="8.7109375" style="112"/>
  </cols>
  <sheetData>
    <row r="2" spans="1:15" ht="15.75" thickBot="1">
      <c r="O2" s="167" t="s">
        <v>411</v>
      </c>
    </row>
    <row r="3" spans="1:15" ht="15" customHeight="1" thickBot="1">
      <c r="A3" s="463" t="s">
        <v>54</v>
      </c>
      <c r="B3" s="463" t="s">
        <v>747</v>
      </c>
      <c r="C3" s="470" t="s">
        <v>748</v>
      </c>
      <c r="D3" s="470"/>
      <c r="E3" s="470"/>
      <c r="F3" s="470"/>
      <c r="G3" s="470"/>
      <c r="H3" s="470"/>
      <c r="I3" s="470"/>
    </row>
    <row r="4" spans="1:15" ht="15.75" thickBot="1">
      <c r="A4" s="464"/>
      <c r="B4" s="464"/>
      <c r="C4" s="126">
        <v>2015</v>
      </c>
      <c r="D4" s="126">
        <v>2016</v>
      </c>
      <c r="E4" s="117">
        <v>2017</v>
      </c>
      <c r="F4" s="126">
        <v>2018</v>
      </c>
      <c r="G4" s="126">
        <v>2019</v>
      </c>
      <c r="H4" s="126">
        <v>2020</v>
      </c>
      <c r="I4" s="126">
        <v>2021</v>
      </c>
    </row>
    <row r="5" spans="1:15" ht="15.75" thickBot="1">
      <c r="A5" s="269">
        <v>1</v>
      </c>
      <c r="B5" s="269" t="s">
        <v>749</v>
      </c>
      <c r="C5" s="86">
        <v>19</v>
      </c>
      <c r="D5" s="86">
        <v>30</v>
      </c>
      <c r="E5" s="96">
        <v>30</v>
      </c>
      <c r="F5" s="86">
        <v>16</v>
      </c>
      <c r="G5" s="86">
        <v>15</v>
      </c>
      <c r="H5" s="86">
        <v>16</v>
      </c>
      <c r="I5" s="86">
        <v>17</v>
      </c>
    </row>
    <row r="6" spans="1:15" ht="15.75" thickBot="1">
      <c r="A6" s="269">
        <v>2</v>
      </c>
      <c r="B6" s="269" t="s">
        <v>750</v>
      </c>
      <c r="C6" s="86">
        <v>24</v>
      </c>
      <c r="D6" s="86">
        <v>26</v>
      </c>
      <c r="E6" s="96">
        <v>20</v>
      </c>
      <c r="F6" s="86">
        <v>29</v>
      </c>
      <c r="G6" s="86">
        <v>39</v>
      </c>
      <c r="H6" s="86">
        <v>35</v>
      </c>
      <c r="I6" s="86">
        <v>28</v>
      </c>
    </row>
    <row r="7" spans="1:15" ht="26.25" thickBot="1">
      <c r="A7" s="269">
        <v>3</v>
      </c>
      <c r="B7" s="269" t="s">
        <v>751</v>
      </c>
      <c r="C7" s="86">
        <v>20</v>
      </c>
      <c r="D7" s="86">
        <v>36</v>
      </c>
      <c r="E7" s="96">
        <v>36</v>
      </c>
      <c r="F7" s="86">
        <v>22</v>
      </c>
      <c r="G7" s="86">
        <v>22</v>
      </c>
      <c r="H7" s="86">
        <v>35</v>
      </c>
      <c r="I7" s="86">
        <v>36</v>
      </c>
    </row>
  </sheetData>
  <mergeCells count="3">
    <mergeCell ref="B3:B4"/>
    <mergeCell ref="A3:A4"/>
    <mergeCell ref="C3:I3"/>
  </mergeCells>
  <hyperlinks>
    <hyperlink ref="O2" location="Rekap!A1" display="← Kembali ke Rekap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"/>
  <sheetViews>
    <sheetView workbookViewId="0">
      <selection activeCell="L2" sqref="L2"/>
    </sheetView>
  </sheetViews>
  <sheetFormatPr defaultRowHeight="15"/>
  <cols>
    <col min="1" max="1" width="4.85546875" customWidth="1"/>
    <col min="2" max="2" width="24.42578125" customWidth="1"/>
    <col min="5" max="5" width="8.7109375" style="112"/>
  </cols>
  <sheetData>
    <row r="2" spans="1:12" ht="15.75" thickBot="1">
      <c r="L2" s="167" t="s">
        <v>411</v>
      </c>
    </row>
    <row r="3" spans="1:12" ht="15.75" thickBot="1">
      <c r="A3" s="238" t="s">
        <v>54</v>
      </c>
      <c r="B3" s="128" t="s">
        <v>292</v>
      </c>
      <c r="C3" s="128">
        <v>2018</v>
      </c>
      <c r="D3" s="128">
        <v>2019</v>
      </c>
      <c r="E3" s="399">
        <v>2020</v>
      </c>
      <c r="F3" s="128">
        <v>2021</v>
      </c>
    </row>
    <row r="4" spans="1:12" ht="30.75" thickBot="1">
      <c r="A4" s="239">
        <v>1</v>
      </c>
      <c r="B4" s="240" t="s">
        <v>753</v>
      </c>
      <c r="C4" s="270">
        <v>695960</v>
      </c>
      <c r="D4" s="270">
        <v>645071</v>
      </c>
      <c r="E4" s="270">
        <v>644806</v>
      </c>
      <c r="F4" s="270">
        <v>690949</v>
      </c>
    </row>
    <row r="5" spans="1:12" ht="45.75" thickBot="1">
      <c r="A5" s="239">
        <v>2</v>
      </c>
      <c r="B5" s="240" t="s">
        <v>754</v>
      </c>
      <c r="C5" s="270">
        <v>608212</v>
      </c>
      <c r="D5" s="270">
        <v>573054</v>
      </c>
      <c r="E5" s="270">
        <v>545370</v>
      </c>
      <c r="F5" s="270">
        <v>485718</v>
      </c>
    </row>
  </sheetData>
  <hyperlinks>
    <hyperlink ref="L2" location="Rekap!A1" display="← Kembali ke Rekap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L2" sqref="L2"/>
    </sheetView>
  </sheetViews>
  <sheetFormatPr defaultRowHeight="15"/>
  <cols>
    <col min="1" max="1" width="4.5703125" customWidth="1"/>
    <col min="2" max="2" width="27.5703125" customWidth="1"/>
    <col min="3" max="6" width="9.5703125" customWidth="1"/>
    <col min="7" max="7" width="9.5703125" style="112" customWidth="1"/>
    <col min="8" max="8" width="9.5703125" customWidth="1"/>
  </cols>
  <sheetData>
    <row r="2" spans="1:12" ht="15.75" thickBot="1">
      <c r="L2" s="167" t="s">
        <v>411</v>
      </c>
    </row>
    <row r="3" spans="1:12" ht="15.7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55" t="s">
        <v>910</v>
      </c>
      <c r="H3" s="128" t="s">
        <v>971</v>
      </c>
    </row>
    <row r="4" spans="1:12" ht="30.75" thickBot="1">
      <c r="A4" s="271">
        <v>1</v>
      </c>
      <c r="B4" s="271" t="s">
        <v>758</v>
      </c>
      <c r="C4" s="272">
        <v>15156.77</v>
      </c>
      <c r="D4" s="272">
        <v>17711.07</v>
      </c>
      <c r="E4" s="272">
        <v>21296.79</v>
      </c>
      <c r="F4" s="272">
        <v>20042.169999999998</v>
      </c>
      <c r="G4" s="272">
        <v>16972.71</v>
      </c>
      <c r="H4" s="272">
        <v>21796.81</v>
      </c>
    </row>
    <row r="5" spans="1:12" ht="30.75" thickBot="1">
      <c r="A5" s="271">
        <v>2</v>
      </c>
      <c r="B5" s="271" t="s">
        <v>759</v>
      </c>
      <c r="C5" s="273">
        <v>6478.73</v>
      </c>
      <c r="D5" s="273">
        <v>7989.65</v>
      </c>
      <c r="E5" s="273">
        <v>11012.66</v>
      </c>
      <c r="F5" s="273">
        <v>9532.08</v>
      </c>
      <c r="G5" s="273">
        <v>6651.34</v>
      </c>
      <c r="H5" s="273">
        <v>10153.14</v>
      </c>
    </row>
    <row r="6" spans="1:12" ht="15.75" thickBot="1">
      <c r="A6" s="271">
        <v>3</v>
      </c>
      <c r="B6" s="271" t="s">
        <v>756</v>
      </c>
      <c r="C6" s="272">
        <v>19489.36</v>
      </c>
      <c r="D6" s="272">
        <v>21336.57</v>
      </c>
      <c r="E6" s="272">
        <v>22863.02</v>
      </c>
      <c r="F6" s="272">
        <v>24113.35</v>
      </c>
      <c r="G6" s="272">
        <v>23959.56</v>
      </c>
      <c r="H6" s="272">
        <v>25744.15</v>
      </c>
    </row>
    <row r="7" spans="1:12" ht="30.75" thickBot="1">
      <c r="A7" s="271">
        <v>4</v>
      </c>
      <c r="B7" s="271" t="s">
        <v>757</v>
      </c>
      <c r="C7" s="274">
        <v>1.1100000000000001</v>
      </c>
      <c r="D7" s="274">
        <v>1.2</v>
      </c>
      <c r="E7" s="274">
        <v>1.41</v>
      </c>
      <c r="F7" s="274">
        <v>1.23</v>
      </c>
      <c r="G7" s="274">
        <v>0.99</v>
      </c>
      <c r="H7" s="274">
        <v>1.24</v>
      </c>
    </row>
    <row r="9" spans="1:12">
      <c r="C9">
        <f>(C4+C5)/C6</f>
        <v>1.1101185467352441</v>
      </c>
      <c r="D9" s="112">
        <f t="shared" ref="D9:H9" si="0">(D4+D5)/D6</f>
        <v>1.2045384989246164</v>
      </c>
      <c r="E9" s="112">
        <f t="shared" si="0"/>
        <v>1.4131750748588769</v>
      </c>
      <c r="F9" s="112">
        <f t="shared" si="0"/>
        <v>1.2264679109290082</v>
      </c>
      <c r="G9" s="112">
        <f t="shared" si="0"/>
        <v>0.98599682131057487</v>
      </c>
      <c r="H9" s="112">
        <f t="shared" si="0"/>
        <v>1.2410567060866255</v>
      </c>
    </row>
  </sheetData>
  <hyperlinks>
    <hyperlink ref="L2" location="Rekap!A1" display="← Kembali ke Rekap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5"/>
  <sheetViews>
    <sheetView workbookViewId="0">
      <selection activeCell="M2" sqref="M2"/>
    </sheetView>
  </sheetViews>
  <sheetFormatPr defaultRowHeight="15"/>
  <cols>
    <col min="1" max="1" width="3.7109375" customWidth="1"/>
    <col min="2" max="2" width="32.42578125" customWidth="1"/>
    <col min="7" max="7" width="8.7109375" style="112"/>
  </cols>
  <sheetData>
    <row r="2" spans="1:13" ht="15.75" thickBot="1">
      <c r="M2" s="167" t="s">
        <v>411</v>
      </c>
    </row>
    <row r="3" spans="1:13" ht="15.7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30">
        <v>2020</v>
      </c>
      <c r="H3" s="128">
        <v>2021</v>
      </c>
    </row>
    <row r="4" spans="1:13" ht="30.75" thickBot="1">
      <c r="A4" s="239">
        <v>1</v>
      </c>
      <c r="B4" s="240" t="s">
        <v>761</v>
      </c>
      <c r="C4" s="50">
        <v>63.1</v>
      </c>
      <c r="D4" s="50">
        <v>63.07</v>
      </c>
      <c r="E4" s="50">
        <v>63.02</v>
      </c>
      <c r="F4" s="50">
        <v>62.99</v>
      </c>
      <c r="G4" s="50">
        <v>62.99</v>
      </c>
      <c r="H4" s="50">
        <v>65.95</v>
      </c>
    </row>
    <row r="5" spans="1:13" ht="30.75" thickBot="1">
      <c r="A5" s="239">
        <v>2</v>
      </c>
      <c r="B5" s="240" t="s">
        <v>762</v>
      </c>
      <c r="C5" s="50">
        <v>95.5</v>
      </c>
      <c r="D5" s="50">
        <v>95.6</v>
      </c>
      <c r="E5" s="50">
        <v>95.5</v>
      </c>
      <c r="F5" s="50">
        <v>95.5</v>
      </c>
      <c r="G5" s="50">
        <v>95.8</v>
      </c>
      <c r="H5" s="50">
        <v>94.9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.5703125" customWidth="1"/>
    <col min="2" max="2" width="24.5703125" customWidth="1"/>
    <col min="7" max="7" width="8.7109375" style="112"/>
  </cols>
  <sheetData>
    <row r="2" spans="1:14" ht="15.75" thickBot="1">
      <c r="N2" s="167" t="s">
        <v>411</v>
      </c>
    </row>
    <row r="3" spans="1:14" ht="15.7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75">
        <v>2020</v>
      </c>
      <c r="H3" s="128">
        <v>2021</v>
      </c>
    </row>
    <row r="4" spans="1:14" ht="30.75" thickBot="1">
      <c r="A4" s="239">
        <v>1</v>
      </c>
      <c r="B4" s="240" t="s">
        <v>764</v>
      </c>
      <c r="C4" s="50">
        <v>167.49</v>
      </c>
      <c r="D4" s="50">
        <v>310.70999999999998</v>
      </c>
      <c r="E4" s="50">
        <v>228.54</v>
      </c>
      <c r="F4" s="50">
        <v>246.74</v>
      </c>
      <c r="G4" s="50">
        <v>204.04</v>
      </c>
      <c r="H4" s="50">
        <v>191.96</v>
      </c>
    </row>
    <row r="5" spans="1:14" ht="30.75" thickBot="1">
      <c r="A5" s="239">
        <v>2</v>
      </c>
      <c r="B5" s="240" t="s">
        <v>765</v>
      </c>
      <c r="C5" s="50">
        <v>53.6</v>
      </c>
      <c r="D5" s="50">
        <v>57.53</v>
      </c>
      <c r="E5" s="50">
        <v>68.510000000000005</v>
      </c>
      <c r="F5" s="50">
        <v>96.43</v>
      </c>
      <c r="G5" s="50">
        <v>96.01</v>
      </c>
      <c r="H5" s="50">
        <v>99.99</v>
      </c>
    </row>
    <row r="6" spans="1:14">
      <c r="A6" s="531" t="s">
        <v>766</v>
      </c>
      <c r="B6" s="531"/>
      <c r="C6" s="531"/>
      <c r="D6" s="531"/>
      <c r="E6" s="531"/>
      <c r="F6" s="531"/>
      <c r="G6" s="531"/>
      <c r="H6" s="531"/>
    </row>
  </sheetData>
  <mergeCells count="1">
    <mergeCell ref="A6:H6"/>
  </mergeCells>
  <hyperlinks>
    <hyperlink ref="N2" location="Rekap!A1" display="← Kembali ke Rekap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2:M7"/>
  <sheetViews>
    <sheetView workbookViewId="0">
      <selection activeCell="M2" sqref="M2"/>
    </sheetView>
  </sheetViews>
  <sheetFormatPr defaultRowHeight="15"/>
  <cols>
    <col min="1" max="1" width="3.5703125" customWidth="1"/>
    <col min="2" max="2" width="34.5703125" customWidth="1"/>
    <col min="3" max="3" width="0" hidden="1" customWidth="1"/>
    <col min="7" max="7" width="8.7109375" style="112"/>
  </cols>
  <sheetData>
    <row r="2" spans="1:13" ht="15.75" thickBot="1">
      <c r="M2" s="167" t="s">
        <v>411</v>
      </c>
    </row>
    <row r="3" spans="1:13" ht="29.2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30">
        <v>2020</v>
      </c>
      <c r="H3" s="128">
        <v>2021</v>
      </c>
    </row>
    <row r="4" spans="1:13" ht="15.75" thickBot="1">
      <c r="A4" s="239">
        <v>1</v>
      </c>
      <c r="B4" s="240" t="s">
        <v>768</v>
      </c>
      <c r="C4" s="50">
        <v>23</v>
      </c>
      <c r="D4" s="50">
        <v>24</v>
      </c>
      <c r="E4" s="50">
        <v>24</v>
      </c>
      <c r="F4" s="50">
        <v>24</v>
      </c>
      <c r="G4" s="50">
        <v>25</v>
      </c>
      <c r="H4" s="50">
        <v>25</v>
      </c>
    </row>
    <row r="5" spans="1:13" ht="15.75" thickBot="1">
      <c r="A5" s="239">
        <v>2</v>
      </c>
      <c r="B5" s="240" t="s">
        <v>769</v>
      </c>
      <c r="C5" s="50">
        <v>45</v>
      </c>
      <c r="D5" s="50">
        <v>47</v>
      </c>
      <c r="E5" s="50">
        <v>50</v>
      </c>
      <c r="F5" s="50">
        <v>217</v>
      </c>
      <c r="G5" s="50">
        <v>367</v>
      </c>
      <c r="H5" s="50">
        <v>367</v>
      </c>
    </row>
    <row r="6" spans="1:13" ht="15.75" thickBot="1">
      <c r="A6" s="239">
        <v>3</v>
      </c>
      <c r="B6" s="240" t="s">
        <v>770</v>
      </c>
      <c r="C6" s="50">
        <v>66</v>
      </c>
      <c r="D6" s="50">
        <v>66</v>
      </c>
      <c r="E6" s="50">
        <v>62</v>
      </c>
      <c r="F6" s="50">
        <v>62</v>
      </c>
      <c r="G6" s="50">
        <v>65</v>
      </c>
      <c r="H6" s="50">
        <v>65</v>
      </c>
    </row>
    <row r="7" spans="1:13">
      <c r="A7" s="532" t="s">
        <v>771</v>
      </c>
      <c r="B7" s="532"/>
      <c r="C7" s="532"/>
      <c r="D7" s="532"/>
      <c r="E7" s="532"/>
      <c r="F7" s="532"/>
      <c r="G7" s="532"/>
      <c r="H7" s="532"/>
    </row>
  </sheetData>
  <mergeCells count="1">
    <mergeCell ref="A7:H7"/>
  </mergeCells>
  <hyperlinks>
    <hyperlink ref="M2" location="Rekap!A1" display="← Kembali ke Rekap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7"/>
  <sheetViews>
    <sheetView workbookViewId="0">
      <selection activeCell="N2" sqref="N2"/>
    </sheetView>
  </sheetViews>
  <sheetFormatPr defaultRowHeight="15"/>
  <cols>
    <col min="1" max="1" width="5.28515625" customWidth="1"/>
    <col min="2" max="2" width="24.140625" customWidth="1"/>
    <col min="3" max="3" width="9.42578125" hidden="1" customWidth="1"/>
    <col min="4" max="6" width="9.42578125" bestFit="1" customWidth="1"/>
    <col min="7" max="7" width="10.42578125" style="112" bestFit="1" customWidth="1"/>
    <col min="8" max="8" width="8.85546875" bestFit="1" customWidth="1"/>
  </cols>
  <sheetData>
    <row r="2" spans="1:14">
      <c r="N2" s="167" t="s">
        <v>411</v>
      </c>
    </row>
    <row r="3" spans="1:14" ht="15.75" thickBot="1"/>
    <row r="4" spans="1:14" ht="15.75" thickBot="1">
      <c r="A4" s="238" t="s">
        <v>54</v>
      </c>
      <c r="B4" s="128" t="s">
        <v>292</v>
      </c>
      <c r="C4" s="128">
        <v>2016</v>
      </c>
      <c r="D4" s="128">
        <v>2017</v>
      </c>
      <c r="E4" s="128">
        <v>2018</v>
      </c>
      <c r="F4" s="128">
        <v>2019</v>
      </c>
      <c r="G4" s="399">
        <v>2020</v>
      </c>
      <c r="H4" s="128">
        <v>2021</v>
      </c>
    </row>
    <row r="5" spans="1:14" ht="26.25" thickBot="1">
      <c r="A5" s="84">
        <v>1</v>
      </c>
      <c r="B5" s="85" t="s">
        <v>773</v>
      </c>
      <c r="C5" s="86">
        <v>514</v>
      </c>
      <c r="D5" s="86">
        <v>641</v>
      </c>
      <c r="E5" s="86">
        <v>451</v>
      </c>
      <c r="F5" s="86">
        <v>433</v>
      </c>
      <c r="G5" s="86">
        <v>438</v>
      </c>
      <c r="H5" s="86">
        <v>191</v>
      </c>
    </row>
    <row r="6" spans="1:14" ht="15.75" thickBot="1">
      <c r="A6" s="84">
        <v>2</v>
      </c>
      <c r="B6" s="85" t="s">
        <v>774</v>
      </c>
      <c r="C6" s="95">
        <v>317899</v>
      </c>
      <c r="D6" s="95">
        <v>320687</v>
      </c>
      <c r="E6" s="95">
        <v>322658</v>
      </c>
      <c r="F6" s="95">
        <v>324008</v>
      </c>
      <c r="G6" s="95">
        <v>324965</v>
      </c>
      <c r="H6" s="95">
        <v>325622</v>
      </c>
    </row>
    <row r="7" spans="1:14" ht="26.25" thickBot="1">
      <c r="A7" s="84">
        <v>3</v>
      </c>
      <c r="B7" s="85" t="s">
        <v>775</v>
      </c>
      <c r="C7" s="320">
        <f t="shared" ref="C7:F7" si="0">(C5/C6)*100000</f>
        <v>161.68657340853542</v>
      </c>
      <c r="D7" s="320">
        <f t="shared" si="0"/>
        <v>199.88337537848435</v>
      </c>
      <c r="E7" s="320">
        <f t="shared" si="0"/>
        <v>139.77648159971238</v>
      </c>
      <c r="F7" s="320">
        <f t="shared" si="0"/>
        <v>133.63867558825709</v>
      </c>
      <c r="G7" s="320">
        <f>(G5/G6)*100000</f>
        <v>134.78374594187065</v>
      </c>
      <c r="H7" s="320">
        <f>(H5/H6)*100000</f>
        <v>58.656970352126088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3:K71"/>
  <sheetViews>
    <sheetView workbookViewId="0">
      <selection activeCell="K3" sqref="K3"/>
    </sheetView>
  </sheetViews>
  <sheetFormatPr defaultRowHeight="15"/>
  <cols>
    <col min="1" max="1" width="4.5703125" customWidth="1"/>
    <col min="2" max="2" width="14.85546875" customWidth="1"/>
    <col min="3" max="3" width="16.42578125" customWidth="1"/>
    <col min="4" max="4" width="22.140625" customWidth="1"/>
    <col min="5" max="5" width="13.42578125" customWidth="1"/>
  </cols>
  <sheetData>
    <row r="3" spans="1:11" ht="15.75" thickBot="1">
      <c r="K3" s="167" t="s">
        <v>411</v>
      </c>
    </row>
    <row r="4" spans="1:11" ht="51.75" thickBot="1">
      <c r="A4" s="82" t="s">
        <v>54</v>
      </c>
      <c r="B4" s="126" t="s">
        <v>292</v>
      </c>
      <c r="C4" s="126" t="s">
        <v>804</v>
      </c>
      <c r="D4" s="126" t="s">
        <v>805</v>
      </c>
      <c r="E4" s="126" t="s">
        <v>806</v>
      </c>
    </row>
    <row r="5" spans="1:11" ht="39" thickBot="1">
      <c r="A5" s="281">
        <v>1</v>
      </c>
      <c r="B5" s="282" t="s">
        <v>785</v>
      </c>
      <c r="C5" s="281" t="s">
        <v>786</v>
      </c>
      <c r="D5" s="281" t="s">
        <v>807</v>
      </c>
      <c r="E5" s="281" t="s">
        <v>290</v>
      </c>
    </row>
    <row r="6" spans="1:11" ht="39" thickBot="1">
      <c r="A6" s="281">
        <v>2</v>
      </c>
      <c r="B6" s="282" t="s">
        <v>789</v>
      </c>
      <c r="C6" s="281" t="s">
        <v>786</v>
      </c>
      <c r="D6" s="281" t="s">
        <v>807</v>
      </c>
      <c r="E6" s="281" t="s">
        <v>290</v>
      </c>
    </row>
    <row r="7" spans="1:11" ht="26.25" thickBot="1">
      <c r="A7" s="281">
        <v>3</v>
      </c>
      <c r="B7" s="282" t="s">
        <v>791</v>
      </c>
      <c r="C7" s="281" t="s">
        <v>786</v>
      </c>
      <c r="D7" s="281" t="s">
        <v>807</v>
      </c>
      <c r="E7" s="281" t="s">
        <v>290</v>
      </c>
    </row>
    <row r="8" spans="1:11" ht="39" thickBot="1">
      <c r="A8" s="281">
        <v>4</v>
      </c>
      <c r="B8" s="282" t="s">
        <v>888</v>
      </c>
      <c r="C8" s="281" t="s">
        <v>889</v>
      </c>
      <c r="D8" s="283" t="s">
        <v>890</v>
      </c>
      <c r="E8" s="281" t="s">
        <v>891</v>
      </c>
    </row>
    <row r="9" spans="1:11" ht="26.1" customHeight="1">
      <c r="A9" s="531" t="s">
        <v>803</v>
      </c>
      <c r="B9" s="531"/>
      <c r="C9" s="531"/>
      <c r="D9" s="531"/>
      <c r="E9" s="531"/>
    </row>
    <row r="53" spans="1:5" ht="15.75" thickBot="1"/>
    <row r="54" spans="1:5">
      <c r="A54" s="495" t="s">
        <v>54</v>
      </c>
      <c r="B54" s="497" t="s">
        <v>292</v>
      </c>
      <c r="C54" s="189" t="s">
        <v>777</v>
      </c>
      <c r="D54" s="189" t="s">
        <v>25</v>
      </c>
      <c r="E54" s="189" t="s">
        <v>782</v>
      </c>
    </row>
    <row r="55" spans="1:5" ht="25.5">
      <c r="A55" s="539"/>
      <c r="B55" s="540"/>
      <c r="C55" s="275" t="s">
        <v>778</v>
      </c>
      <c r="D55" s="275" t="s">
        <v>780</v>
      </c>
      <c r="E55" s="275" t="s">
        <v>783</v>
      </c>
    </row>
    <row r="56" spans="1:5" ht="15.75" thickBot="1">
      <c r="A56" s="496"/>
      <c r="B56" s="498"/>
      <c r="C56" s="91" t="s">
        <v>779</v>
      </c>
      <c r="D56" s="91" t="s">
        <v>781</v>
      </c>
      <c r="E56" s="91" t="s">
        <v>784</v>
      </c>
    </row>
    <row r="57" spans="1:5" ht="24" customHeight="1">
      <c r="A57" s="533">
        <v>1</v>
      </c>
      <c r="B57" s="535" t="s">
        <v>785</v>
      </c>
      <c r="C57" s="533" t="s">
        <v>786</v>
      </c>
      <c r="D57" s="276" t="s">
        <v>787</v>
      </c>
      <c r="E57" s="533" t="s">
        <v>290</v>
      </c>
    </row>
    <row r="58" spans="1:5" ht="26.25" thickBot="1">
      <c r="A58" s="534"/>
      <c r="B58" s="536"/>
      <c r="C58" s="534"/>
      <c r="D58" s="86" t="s">
        <v>788</v>
      </c>
      <c r="E58" s="534"/>
    </row>
    <row r="59" spans="1:5">
      <c r="A59" s="533">
        <v>2</v>
      </c>
      <c r="B59" s="535" t="s">
        <v>789</v>
      </c>
      <c r="C59" s="533" t="s">
        <v>786</v>
      </c>
      <c r="D59" s="276" t="s">
        <v>790</v>
      </c>
      <c r="E59" s="533" t="s">
        <v>290</v>
      </c>
    </row>
    <row r="60" spans="1:5" ht="26.25" thickBot="1">
      <c r="A60" s="534"/>
      <c r="B60" s="536"/>
      <c r="C60" s="534"/>
      <c r="D60" s="86" t="s">
        <v>788</v>
      </c>
      <c r="E60" s="534"/>
    </row>
    <row r="61" spans="1:5">
      <c r="A61" s="533">
        <v>3</v>
      </c>
      <c r="B61" s="535" t="s">
        <v>791</v>
      </c>
      <c r="C61" s="533" t="s">
        <v>786</v>
      </c>
      <c r="D61" s="276" t="s">
        <v>790</v>
      </c>
      <c r="E61" s="533" t="s">
        <v>290</v>
      </c>
    </row>
    <row r="62" spans="1:5" ht="26.25" thickBot="1">
      <c r="A62" s="534"/>
      <c r="B62" s="536"/>
      <c r="C62" s="534"/>
      <c r="D62" s="278" t="s">
        <v>788</v>
      </c>
      <c r="E62" s="534"/>
    </row>
    <row r="63" spans="1:5" ht="38.25">
      <c r="A63" s="533">
        <v>4</v>
      </c>
      <c r="B63" s="535" t="s">
        <v>792</v>
      </c>
      <c r="C63" s="276" t="s">
        <v>793</v>
      </c>
      <c r="D63" s="277" t="s">
        <v>794</v>
      </c>
      <c r="E63" s="535" t="s">
        <v>802</v>
      </c>
    </row>
    <row r="64" spans="1:5">
      <c r="A64" s="537"/>
      <c r="B64" s="538"/>
      <c r="C64" s="276" t="s">
        <v>892</v>
      </c>
      <c r="D64" s="277" t="s">
        <v>795</v>
      </c>
      <c r="E64" s="538"/>
    </row>
    <row r="65" spans="1:5" ht="25.5">
      <c r="A65" s="537"/>
      <c r="B65" s="538"/>
      <c r="C65" s="279"/>
      <c r="D65" s="277" t="s">
        <v>796</v>
      </c>
      <c r="E65" s="538"/>
    </row>
    <row r="66" spans="1:5" ht="25.5">
      <c r="A66" s="537"/>
      <c r="B66" s="538"/>
      <c r="C66" s="279"/>
      <c r="D66" s="277" t="s">
        <v>797</v>
      </c>
      <c r="E66" s="538"/>
    </row>
    <row r="67" spans="1:5" ht="25.5">
      <c r="A67" s="537"/>
      <c r="B67" s="538"/>
      <c r="C67" s="279"/>
      <c r="D67" s="277" t="s">
        <v>798</v>
      </c>
      <c r="E67" s="538"/>
    </row>
    <row r="68" spans="1:5" ht="25.5">
      <c r="A68" s="537"/>
      <c r="B68" s="538"/>
      <c r="C68" s="279"/>
      <c r="D68" s="277" t="s">
        <v>799</v>
      </c>
      <c r="E68" s="538"/>
    </row>
    <row r="69" spans="1:5" ht="51">
      <c r="A69" s="537"/>
      <c r="B69" s="538"/>
      <c r="C69" s="279"/>
      <c r="D69" s="277" t="s">
        <v>800</v>
      </c>
      <c r="E69" s="538"/>
    </row>
    <row r="70" spans="1:5" ht="51.75" thickBot="1">
      <c r="A70" s="534"/>
      <c r="B70" s="536"/>
      <c r="C70" s="280"/>
      <c r="D70" s="278" t="s">
        <v>801</v>
      </c>
      <c r="E70" s="536"/>
    </row>
    <row r="71" spans="1:5">
      <c r="A71" s="531" t="s">
        <v>893</v>
      </c>
      <c r="B71" s="531"/>
      <c r="C71" s="531"/>
      <c r="D71" s="531"/>
      <c r="E71" s="531"/>
    </row>
  </sheetData>
  <mergeCells count="19">
    <mergeCell ref="A9:E9"/>
    <mergeCell ref="A54:A56"/>
    <mergeCell ref="B54:B56"/>
    <mergeCell ref="A57:A58"/>
    <mergeCell ref="B57:B58"/>
    <mergeCell ref="C57:C58"/>
    <mergeCell ref="E57:E58"/>
    <mergeCell ref="A59:A60"/>
    <mergeCell ref="B59:B60"/>
    <mergeCell ref="C59:C60"/>
    <mergeCell ref="E59:E60"/>
    <mergeCell ref="A71:E71"/>
    <mergeCell ref="A61:A62"/>
    <mergeCell ref="B61:B62"/>
    <mergeCell ref="C61:C62"/>
    <mergeCell ref="E61:E62"/>
    <mergeCell ref="A63:A70"/>
    <mergeCell ref="B63:B70"/>
    <mergeCell ref="E63:E70"/>
  </mergeCells>
  <hyperlinks>
    <hyperlink ref="K3" location="Rekap!A1" display="← Kembali ke Rekap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.42578125" customWidth="1"/>
    <col min="2" max="2" width="19.140625" customWidth="1"/>
    <col min="3" max="4" width="0" hidden="1" customWidth="1"/>
    <col min="8" max="8" width="8.7109375" style="112"/>
    <col min="9" max="9" width="8.7109375" customWidth="1"/>
  </cols>
  <sheetData>
    <row r="2" spans="1:14" ht="15.75" thickBot="1">
      <c r="N2" s="167" t="s">
        <v>411</v>
      </c>
    </row>
    <row r="3" spans="1:14" ht="15.75" thickBot="1">
      <c r="A3" s="238" t="s">
        <v>54</v>
      </c>
      <c r="B3" s="128" t="s">
        <v>292</v>
      </c>
      <c r="C3" s="128">
        <v>2015</v>
      </c>
      <c r="D3" s="128">
        <v>2016</v>
      </c>
      <c r="E3" s="128">
        <v>2017</v>
      </c>
      <c r="F3" s="128">
        <v>2018</v>
      </c>
      <c r="G3" s="128">
        <v>2019</v>
      </c>
      <c r="H3" s="399">
        <v>2020</v>
      </c>
      <c r="I3" s="128">
        <v>2021</v>
      </c>
    </row>
    <row r="4" spans="1:14" ht="30.75" thickBot="1">
      <c r="A4" s="49">
        <v>1</v>
      </c>
      <c r="B4" s="240" t="s">
        <v>809</v>
      </c>
      <c r="C4" s="284">
        <v>5752</v>
      </c>
      <c r="D4" s="284">
        <v>6188</v>
      </c>
      <c r="E4" s="284">
        <v>6349</v>
      </c>
      <c r="F4" s="284">
        <v>7356</v>
      </c>
      <c r="G4" s="284">
        <v>8011</v>
      </c>
      <c r="H4" s="285">
        <v>7819</v>
      </c>
      <c r="I4" s="285">
        <v>8467</v>
      </c>
    </row>
    <row r="5" spans="1:14" ht="16.5" thickBot="1">
      <c r="A5" s="49">
        <v>2</v>
      </c>
      <c r="B5" s="240" t="s">
        <v>0</v>
      </c>
      <c r="C5" s="270">
        <v>315967</v>
      </c>
      <c r="D5" s="270">
        <v>317899</v>
      </c>
      <c r="E5" s="270">
        <v>320683</v>
      </c>
      <c r="F5" s="270">
        <v>322658</v>
      </c>
      <c r="G5" s="270">
        <v>323999</v>
      </c>
      <c r="H5" s="286">
        <v>324965</v>
      </c>
      <c r="I5" s="286">
        <v>325841</v>
      </c>
    </row>
    <row r="6" spans="1:14" ht="30.75" thickBot="1">
      <c r="A6" s="49">
        <v>3</v>
      </c>
      <c r="B6" s="240" t="s">
        <v>810</v>
      </c>
      <c r="C6" s="50">
        <v>1.82</v>
      </c>
      <c r="D6" s="50">
        <v>1.95</v>
      </c>
      <c r="E6" s="50">
        <v>1.98</v>
      </c>
      <c r="F6" s="50">
        <v>2.2799999999999998</v>
      </c>
      <c r="G6" s="50">
        <v>2.4700000000000002</v>
      </c>
      <c r="H6" s="206">
        <v>2.41</v>
      </c>
      <c r="I6" s="428">
        <f>I4/I5*100</f>
        <v>2.5985066336035056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N2" sqref="N2"/>
    </sheetView>
  </sheetViews>
  <sheetFormatPr defaultRowHeight="15"/>
  <cols>
    <col min="1" max="1" width="5.140625" customWidth="1"/>
    <col min="2" max="2" width="28.5703125" customWidth="1"/>
    <col min="3" max="3" width="0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238" t="s">
        <v>54</v>
      </c>
      <c r="B4" s="128" t="s">
        <v>292</v>
      </c>
      <c r="C4" s="128">
        <v>2015</v>
      </c>
      <c r="D4" s="128">
        <v>2016</v>
      </c>
      <c r="E4" s="128">
        <v>2017</v>
      </c>
      <c r="F4" s="128">
        <v>2018</v>
      </c>
      <c r="G4" s="128">
        <v>2019</v>
      </c>
      <c r="H4" s="355">
        <v>2020</v>
      </c>
      <c r="I4" s="128">
        <v>2021</v>
      </c>
    </row>
    <row r="5" spans="1:14" ht="30.75" thickBot="1">
      <c r="A5" s="49">
        <v>1</v>
      </c>
      <c r="B5" s="240" t="s">
        <v>812</v>
      </c>
      <c r="C5" s="284">
        <v>101421</v>
      </c>
      <c r="D5" s="284">
        <v>102166.8</v>
      </c>
      <c r="E5" s="284">
        <v>103771</v>
      </c>
      <c r="F5" s="284">
        <v>104781</v>
      </c>
      <c r="G5" s="284">
        <v>105716</v>
      </c>
      <c r="H5" s="284">
        <v>90910</v>
      </c>
      <c r="I5" s="284">
        <v>91482</v>
      </c>
    </row>
    <row r="6" spans="1:14" ht="30.75" thickBot="1">
      <c r="A6" s="49">
        <v>2</v>
      </c>
      <c r="B6" s="240" t="s">
        <v>813</v>
      </c>
      <c r="C6" s="284">
        <v>9601</v>
      </c>
      <c r="D6" s="284">
        <v>10403</v>
      </c>
      <c r="E6" s="284">
        <v>10528</v>
      </c>
      <c r="F6" s="284">
        <v>11703</v>
      </c>
      <c r="G6" s="284">
        <v>11689</v>
      </c>
      <c r="H6" s="284">
        <v>12490</v>
      </c>
      <c r="I6" s="284">
        <v>13406</v>
      </c>
    </row>
    <row r="7" spans="1:14" ht="30.75" thickBot="1">
      <c r="A7" s="49">
        <v>3</v>
      </c>
      <c r="B7" s="240" t="s">
        <v>814</v>
      </c>
      <c r="C7" s="284">
        <v>111022</v>
      </c>
      <c r="D7" s="284">
        <v>112711</v>
      </c>
      <c r="E7" s="284">
        <v>114299</v>
      </c>
      <c r="F7" s="284">
        <v>115854</v>
      </c>
      <c r="G7" s="284">
        <v>117405</v>
      </c>
      <c r="H7" s="284">
        <v>103400</v>
      </c>
      <c r="I7" s="284">
        <v>104888</v>
      </c>
    </row>
    <row r="8" spans="1:14" ht="30.75" thickBot="1">
      <c r="A8" s="49">
        <v>4</v>
      </c>
      <c r="B8" s="240" t="s">
        <v>815</v>
      </c>
      <c r="C8" s="284">
        <v>209186</v>
      </c>
      <c r="D8" s="284">
        <v>213116</v>
      </c>
      <c r="E8" s="284">
        <v>217027</v>
      </c>
      <c r="F8" s="284">
        <v>220865</v>
      </c>
      <c r="G8" s="284">
        <v>224812</v>
      </c>
      <c r="H8" s="284">
        <v>222222</v>
      </c>
      <c r="I8" s="284">
        <v>224595</v>
      </c>
    </row>
    <row r="9" spans="1:14" ht="30.75" thickBot="1">
      <c r="A9" s="49">
        <v>5</v>
      </c>
      <c r="B9" s="240" t="s">
        <v>816</v>
      </c>
      <c r="C9" s="287">
        <v>0.53069999999999995</v>
      </c>
      <c r="D9" s="287">
        <v>0.52890000000000004</v>
      </c>
      <c r="E9" s="287">
        <v>0.52669999999999995</v>
      </c>
      <c r="F9" s="287">
        <v>0.52449999999999997</v>
      </c>
      <c r="G9" s="287">
        <v>0.5222</v>
      </c>
      <c r="H9" s="287">
        <v>0.46529999999999999</v>
      </c>
      <c r="I9" s="287">
        <v>0.46700000000000003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7"/>
  <sheetViews>
    <sheetView zoomScale="70" zoomScaleNormal="70" workbookViewId="0">
      <selection activeCell="O2" sqref="O2"/>
    </sheetView>
  </sheetViews>
  <sheetFormatPr defaultRowHeight="15"/>
  <cols>
    <col min="1" max="1" width="3.5703125" customWidth="1"/>
    <col min="2" max="2" width="15.42578125" customWidth="1"/>
    <col min="3" max="3" width="13.5703125" customWidth="1"/>
    <col min="4" max="4" width="15.85546875" customWidth="1"/>
    <col min="5" max="5" width="17.140625" customWidth="1"/>
    <col min="7" max="7" width="12.140625" customWidth="1"/>
  </cols>
  <sheetData>
    <row r="1" spans="2:15" s="112" customFormat="1"/>
    <row r="2" spans="2:15" s="112" customFormat="1" ht="51">
      <c r="B2" s="420" t="s">
        <v>288</v>
      </c>
      <c r="C2" s="420" t="s">
        <v>143</v>
      </c>
      <c r="D2" s="420" t="s">
        <v>142</v>
      </c>
      <c r="E2" s="420" t="s">
        <v>1029</v>
      </c>
      <c r="F2" s="420" t="s">
        <v>1030</v>
      </c>
      <c r="G2" s="420" t="s">
        <v>1031</v>
      </c>
      <c r="H2" s="420" t="s">
        <v>983</v>
      </c>
      <c r="I2" s="420" t="s">
        <v>25</v>
      </c>
      <c r="O2" s="167" t="s">
        <v>411</v>
      </c>
    </row>
    <row r="3" spans="2:15" s="112" customFormat="1">
      <c r="B3" s="421">
        <v>2018</v>
      </c>
      <c r="C3" s="60">
        <v>14</v>
      </c>
      <c r="D3" s="60">
        <v>8</v>
      </c>
      <c r="E3" s="422"/>
      <c r="F3" s="60">
        <v>9</v>
      </c>
      <c r="G3" s="422"/>
      <c r="H3" s="60">
        <v>46</v>
      </c>
      <c r="I3" s="420">
        <v>77</v>
      </c>
    </row>
    <row r="4" spans="2:15" s="112" customFormat="1">
      <c r="B4" s="421">
        <v>2019</v>
      </c>
      <c r="C4" s="60">
        <v>9</v>
      </c>
      <c r="D4" s="60">
        <v>3</v>
      </c>
      <c r="E4" s="422"/>
      <c r="F4" s="60">
        <v>5</v>
      </c>
      <c r="G4" s="422"/>
      <c r="H4" s="60">
        <v>139</v>
      </c>
      <c r="I4" s="420">
        <v>156</v>
      </c>
    </row>
    <row r="5" spans="2:15" s="112" customFormat="1">
      <c r="B5" s="421">
        <v>2020</v>
      </c>
      <c r="C5" s="421">
        <v>15</v>
      </c>
      <c r="D5" s="421">
        <v>4</v>
      </c>
      <c r="E5" s="423"/>
      <c r="F5" s="421">
        <v>13</v>
      </c>
      <c r="G5" s="423"/>
      <c r="H5" s="421">
        <v>3</v>
      </c>
      <c r="I5" s="424">
        <v>35</v>
      </c>
    </row>
    <row r="6" spans="2:15" s="112" customFormat="1">
      <c r="B6" s="421">
        <v>2021</v>
      </c>
      <c r="C6" s="421">
        <v>27</v>
      </c>
      <c r="D6" s="421">
        <v>8</v>
      </c>
      <c r="E6" s="423"/>
      <c r="F6" s="421">
        <v>18</v>
      </c>
      <c r="G6" s="423"/>
      <c r="H6" s="421">
        <v>1</v>
      </c>
      <c r="I6" s="424">
        <v>54</v>
      </c>
    </row>
    <row r="7" spans="2:15" s="112" customFormat="1">
      <c r="B7" s="421" t="s">
        <v>615</v>
      </c>
      <c r="C7" s="421">
        <v>65</v>
      </c>
      <c r="D7" s="421">
        <v>23</v>
      </c>
      <c r="E7" s="421" t="s">
        <v>290</v>
      </c>
      <c r="F7" s="421">
        <v>45</v>
      </c>
      <c r="G7" s="421" t="s">
        <v>290</v>
      </c>
      <c r="H7" s="421">
        <v>189</v>
      </c>
      <c r="I7" s="424">
        <v>322</v>
      </c>
    </row>
    <row r="8" spans="2:15" s="112" customFormat="1"/>
    <row r="9" spans="2:15" s="112" customFormat="1"/>
    <row r="10" spans="2:15" s="112" customFormat="1"/>
    <row r="11" spans="2:15" s="112" customFormat="1"/>
    <row r="12" spans="2:15" s="112" customFormat="1"/>
    <row r="13" spans="2:15" s="112" customFormat="1"/>
    <row r="14" spans="2:15" s="112" customFormat="1"/>
    <row r="15" spans="2:15" s="112" customFormat="1"/>
    <row r="16" spans="2:15" s="112" customFormat="1"/>
    <row r="17" spans="1:24" s="112" customFormat="1"/>
    <row r="18" spans="1:24" s="112" customFormat="1"/>
    <row r="19" spans="1:24" s="112" customFormat="1"/>
    <row r="21" spans="1:24" ht="18.75">
      <c r="A21" s="400" t="s">
        <v>980</v>
      </c>
      <c r="B21" s="402"/>
    </row>
    <row r="22" spans="1:24" ht="20.25" thickBot="1">
      <c r="A22" s="401"/>
      <c r="B22" s="402"/>
    </row>
    <row r="23" spans="1:24" ht="15.75" customHeight="1" thickBot="1">
      <c r="A23" s="448" t="s">
        <v>54</v>
      </c>
      <c r="B23" s="448" t="s">
        <v>59</v>
      </c>
      <c r="C23" s="403" t="s">
        <v>25</v>
      </c>
      <c r="D23" s="445" t="s">
        <v>143</v>
      </c>
      <c r="E23" s="446"/>
      <c r="F23" s="447"/>
      <c r="G23" s="445" t="s">
        <v>142</v>
      </c>
      <c r="H23" s="446"/>
      <c r="I23" s="447"/>
      <c r="J23" s="445" t="s">
        <v>981</v>
      </c>
      <c r="K23" s="446"/>
      <c r="L23" s="447"/>
      <c r="M23" s="445" t="s">
        <v>982</v>
      </c>
      <c r="N23" s="446"/>
      <c r="O23" s="447"/>
      <c r="P23" s="445" t="s">
        <v>144</v>
      </c>
      <c r="Q23" s="446"/>
      <c r="R23" s="447"/>
      <c r="S23" s="445" t="s">
        <v>983</v>
      </c>
      <c r="T23" s="446"/>
      <c r="U23" s="447"/>
      <c r="V23" s="445" t="s">
        <v>984</v>
      </c>
      <c r="W23" s="446"/>
      <c r="X23" s="447"/>
    </row>
    <row r="24" spans="1:24" ht="15.75" thickBot="1">
      <c r="A24" s="449"/>
      <c r="B24" s="449"/>
      <c r="C24" s="404" t="s">
        <v>985</v>
      </c>
      <c r="D24" s="405" t="s">
        <v>986</v>
      </c>
      <c r="E24" s="405" t="s">
        <v>987</v>
      </c>
      <c r="F24" s="405" t="s">
        <v>988</v>
      </c>
      <c r="G24" s="405" t="s">
        <v>986</v>
      </c>
      <c r="H24" s="405" t="s">
        <v>987</v>
      </c>
      <c r="I24" s="405" t="s">
        <v>988</v>
      </c>
      <c r="J24" s="405" t="s">
        <v>986</v>
      </c>
      <c r="K24" s="405" t="s">
        <v>987</v>
      </c>
      <c r="L24" s="405" t="s">
        <v>988</v>
      </c>
      <c r="M24" s="405" t="s">
        <v>986</v>
      </c>
      <c r="N24" s="405" t="s">
        <v>987</v>
      </c>
      <c r="O24" s="405" t="s">
        <v>988</v>
      </c>
      <c r="P24" s="405" t="s">
        <v>986</v>
      </c>
      <c r="Q24" s="405" t="s">
        <v>987</v>
      </c>
      <c r="R24" s="405" t="s">
        <v>988</v>
      </c>
      <c r="S24" s="405" t="s">
        <v>986</v>
      </c>
      <c r="T24" s="405" t="s">
        <v>987</v>
      </c>
      <c r="U24" s="405" t="s">
        <v>988</v>
      </c>
      <c r="V24" s="405" t="s">
        <v>986</v>
      </c>
      <c r="W24" s="405" t="s">
        <v>987</v>
      </c>
      <c r="X24" s="405" t="s">
        <v>988</v>
      </c>
    </row>
    <row r="25" spans="1:24" ht="15.75" thickBot="1">
      <c r="A25" s="406">
        <v>1</v>
      </c>
      <c r="B25" s="407" t="s">
        <v>92</v>
      </c>
      <c r="C25" s="406">
        <v>9</v>
      </c>
      <c r="D25" s="406">
        <v>6</v>
      </c>
      <c r="E25" s="406">
        <v>3</v>
      </c>
      <c r="F25" s="406" t="s">
        <v>989</v>
      </c>
      <c r="G25" s="406">
        <v>9</v>
      </c>
      <c r="H25" s="406" t="s">
        <v>989</v>
      </c>
      <c r="I25" s="406" t="s">
        <v>989</v>
      </c>
      <c r="J25" s="406">
        <v>9</v>
      </c>
      <c r="K25" s="406" t="s">
        <v>989</v>
      </c>
      <c r="L25" s="406" t="s">
        <v>989</v>
      </c>
      <c r="M25" s="406">
        <v>9</v>
      </c>
      <c r="N25" s="406" t="s">
        <v>989</v>
      </c>
      <c r="O25" s="406" t="s">
        <v>989</v>
      </c>
      <c r="P25" s="406" t="s">
        <v>989</v>
      </c>
      <c r="Q25" s="406">
        <v>9</v>
      </c>
      <c r="R25" s="406" t="s">
        <v>989</v>
      </c>
      <c r="S25" s="406" t="s">
        <v>989</v>
      </c>
      <c r="T25" s="406">
        <v>9</v>
      </c>
      <c r="U25" s="406" t="s">
        <v>989</v>
      </c>
      <c r="V25" s="406">
        <v>9</v>
      </c>
      <c r="W25" s="406" t="s">
        <v>989</v>
      </c>
      <c r="X25" s="406" t="s">
        <v>989</v>
      </c>
    </row>
    <row r="26" spans="1:24" ht="30.75" thickBot="1">
      <c r="A26" s="408">
        <v>2</v>
      </c>
      <c r="B26" s="409" t="s">
        <v>19</v>
      </c>
      <c r="C26" s="408">
        <v>6</v>
      </c>
      <c r="D26" s="408" t="s">
        <v>989</v>
      </c>
      <c r="E26" s="408">
        <v>6</v>
      </c>
      <c r="F26" s="408" t="s">
        <v>989</v>
      </c>
      <c r="G26" s="408">
        <v>6</v>
      </c>
      <c r="H26" s="408" t="s">
        <v>989</v>
      </c>
      <c r="I26" s="408" t="s">
        <v>989</v>
      </c>
      <c r="J26" s="408">
        <v>6</v>
      </c>
      <c r="K26" s="408" t="s">
        <v>989</v>
      </c>
      <c r="L26" s="408" t="s">
        <v>989</v>
      </c>
      <c r="M26" s="408">
        <v>6</v>
      </c>
      <c r="N26" s="408" t="s">
        <v>989</v>
      </c>
      <c r="O26" s="408" t="s">
        <v>989</v>
      </c>
      <c r="P26" s="408" t="s">
        <v>989</v>
      </c>
      <c r="Q26" s="408">
        <v>6</v>
      </c>
      <c r="R26" s="408" t="s">
        <v>989</v>
      </c>
      <c r="S26" s="408" t="s">
        <v>989</v>
      </c>
      <c r="T26" s="408">
        <v>6</v>
      </c>
      <c r="U26" s="408" t="s">
        <v>989</v>
      </c>
      <c r="V26" s="408">
        <v>6</v>
      </c>
      <c r="W26" s="408" t="s">
        <v>989</v>
      </c>
      <c r="X26" s="408" t="s">
        <v>989</v>
      </c>
    </row>
    <row r="27" spans="1:24" ht="15.75" thickBot="1">
      <c r="A27" s="406">
        <v>3</v>
      </c>
      <c r="B27" s="410" t="s">
        <v>14</v>
      </c>
      <c r="C27" s="406">
        <v>9</v>
      </c>
      <c r="D27" s="406">
        <v>7</v>
      </c>
      <c r="E27" s="406">
        <v>2</v>
      </c>
      <c r="F27" s="406" t="s">
        <v>989</v>
      </c>
      <c r="G27" s="406">
        <v>9</v>
      </c>
      <c r="H27" s="406" t="s">
        <v>989</v>
      </c>
      <c r="I27" s="406" t="s">
        <v>989</v>
      </c>
      <c r="J27" s="406">
        <v>9</v>
      </c>
      <c r="K27" s="406" t="s">
        <v>989</v>
      </c>
      <c r="L27" s="406" t="s">
        <v>989</v>
      </c>
      <c r="M27" s="406">
        <v>9</v>
      </c>
      <c r="N27" s="406" t="s">
        <v>989</v>
      </c>
      <c r="O27" s="406" t="s">
        <v>989</v>
      </c>
      <c r="P27" s="406" t="s">
        <v>989</v>
      </c>
      <c r="Q27" s="406">
        <v>9</v>
      </c>
      <c r="R27" s="406" t="s">
        <v>989</v>
      </c>
      <c r="S27" s="406">
        <v>9</v>
      </c>
      <c r="T27" s="406" t="s">
        <v>989</v>
      </c>
      <c r="U27" s="406" t="s">
        <v>989</v>
      </c>
      <c r="V27" s="406">
        <v>9</v>
      </c>
      <c r="W27" s="406" t="s">
        <v>989</v>
      </c>
      <c r="X27" s="406" t="s">
        <v>989</v>
      </c>
    </row>
    <row r="28" spans="1:24" ht="30.75" thickBot="1">
      <c r="A28" s="408">
        <v>4</v>
      </c>
      <c r="B28" s="411" t="s">
        <v>15</v>
      </c>
      <c r="C28" s="408">
        <v>10</v>
      </c>
      <c r="D28" s="408" t="s">
        <v>989</v>
      </c>
      <c r="E28" s="408">
        <v>9</v>
      </c>
      <c r="F28" s="408">
        <v>1</v>
      </c>
      <c r="G28" s="408">
        <v>10</v>
      </c>
      <c r="H28" s="408" t="s">
        <v>989</v>
      </c>
      <c r="I28" s="408" t="s">
        <v>989</v>
      </c>
      <c r="J28" s="408">
        <v>10</v>
      </c>
      <c r="K28" s="408" t="s">
        <v>989</v>
      </c>
      <c r="L28" s="408" t="s">
        <v>989</v>
      </c>
      <c r="M28" s="408">
        <v>10</v>
      </c>
      <c r="N28" s="408" t="s">
        <v>989</v>
      </c>
      <c r="O28" s="408" t="s">
        <v>989</v>
      </c>
      <c r="P28" s="408" t="s">
        <v>989</v>
      </c>
      <c r="Q28" s="408">
        <v>10</v>
      </c>
      <c r="R28" s="408" t="s">
        <v>989</v>
      </c>
      <c r="S28" s="408">
        <v>10</v>
      </c>
      <c r="T28" s="408" t="s">
        <v>989</v>
      </c>
      <c r="U28" s="408" t="s">
        <v>989</v>
      </c>
      <c r="V28" s="408">
        <v>10</v>
      </c>
      <c r="W28" s="408" t="s">
        <v>989</v>
      </c>
      <c r="X28" s="408" t="s">
        <v>989</v>
      </c>
    </row>
    <row r="29" spans="1:24" ht="30.75" thickBot="1">
      <c r="A29" s="406">
        <v>5</v>
      </c>
      <c r="B29" s="410" t="s">
        <v>13</v>
      </c>
      <c r="C29" s="406">
        <v>9</v>
      </c>
      <c r="D29" s="406">
        <v>9</v>
      </c>
      <c r="E29" s="406" t="s">
        <v>989</v>
      </c>
      <c r="F29" s="406" t="s">
        <v>989</v>
      </c>
      <c r="G29" s="406">
        <v>9</v>
      </c>
      <c r="H29" s="406" t="s">
        <v>989</v>
      </c>
      <c r="I29" s="406" t="s">
        <v>989</v>
      </c>
      <c r="J29" s="406" t="s">
        <v>989</v>
      </c>
      <c r="K29" s="406">
        <v>5</v>
      </c>
      <c r="L29" s="406">
        <v>4</v>
      </c>
      <c r="M29" s="406">
        <v>9</v>
      </c>
      <c r="N29" s="406" t="s">
        <v>989</v>
      </c>
      <c r="O29" s="406" t="s">
        <v>989</v>
      </c>
      <c r="P29" s="406" t="s">
        <v>989</v>
      </c>
      <c r="Q29" s="406">
        <v>9</v>
      </c>
      <c r="R29" s="406" t="s">
        <v>989</v>
      </c>
      <c r="S29" s="406" t="s">
        <v>989</v>
      </c>
      <c r="T29" s="406">
        <v>9</v>
      </c>
      <c r="U29" s="406" t="s">
        <v>989</v>
      </c>
      <c r="V29" s="406">
        <v>9</v>
      </c>
      <c r="W29" s="406" t="s">
        <v>989</v>
      </c>
      <c r="X29" s="406" t="s">
        <v>989</v>
      </c>
    </row>
    <row r="30" spans="1:24" ht="30.75" thickBot="1">
      <c r="A30" s="408">
        <v>6</v>
      </c>
      <c r="B30" s="411" t="s">
        <v>18</v>
      </c>
      <c r="C30" s="408">
        <v>13</v>
      </c>
      <c r="D30" s="408">
        <v>13</v>
      </c>
      <c r="E30" s="408" t="s">
        <v>989</v>
      </c>
      <c r="F30" s="408" t="s">
        <v>989</v>
      </c>
      <c r="G30" s="408">
        <v>13</v>
      </c>
      <c r="H30" s="408" t="s">
        <v>989</v>
      </c>
      <c r="I30" s="408" t="s">
        <v>989</v>
      </c>
      <c r="J30" s="408">
        <v>11</v>
      </c>
      <c r="K30" s="408">
        <v>2</v>
      </c>
      <c r="L30" s="408" t="s">
        <v>989</v>
      </c>
      <c r="M30" s="408">
        <v>13</v>
      </c>
      <c r="N30" s="408" t="s">
        <v>989</v>
      </c>
      <c r="O30" s="408" t="s">
        <v>989</v>
      </c>
      <c r="P30" s="408" t="s">
        <v>989</v>
      </c>
      <c r="Q30" s="408">
        <v>13</v>
      </c>
      <c r="R30" s="408" t="s">
        <v>989</v>
      </c>
      <c r="S30" s="408" t="s">
        <v>989</v>
      </c>
      <c r="T30" s="408">
        <v>13</v>
      </c>
      <c r="U30" s="408" t="s">
        <v>989</v>
      </c>
      <c r="V30" s="408">
        <v>13</v>
      </c>
      <c r="W30" s="408" t="s">
        <v>989</v>
      </c>
      <c r="X30" s="408" t="s">
        <v>989</v>
      </c>
    </row>
    <row r="31" spans="1:24" ht="30.75" thickBot="1">
      <c r="A31" s="406">
        <v>7</v>
      </c>
      <c r="B31" s="407" t="s">
        <v>20</v>
      </c>
      <c r="C31" s="406">
        <v>7</v>
      </c>
      <c r="D31" s="406">
        <v>7</v>
      </c>
      <c r="E31" s="406" t="s">
        <v>989</v>
      </c>
      <c r="F31" s="406" t="s">
        <v>989</v>
      </c>
      <c r="G31" s="406">
        <v>7</v>
      </c>
      <c r="H31" s="406" t="s">
        <v>989</v>
      </c>
      <c r="I31" s="406" t="s">
        <v>989</v>
      </c>
      <c r="J31" s="406">
        <v>5</v>
      </c>
      <c r="K31" s="406">
        <v>2</v>
      </c>
      <c r="L31" s="406" t="s">
        <v>989</v>
      </c>
      <c r="M31" s="406">
        <v>7</v>
      </c>
      <c r="N31" s="406" t="s">
        <v>989</v>
      </c>
      <c r="O31" s="406" t="s">
        <v>989</v>
      </c>
      <c r="P31" s="406" t="s">
        <v>989</v>
      </c>
      <c r="Q31" s="406">
        <v>7</v>
      </c>
      <c r="R31" s="406" t="s">
        <v>989</v>
      </c>
      <c r="S31" s="406" t="s">
        <v>989</v>
      </c>
      <c r="T31" s="406">
        <v>7</v>
      </c>
      <c r="U31" s="406" t="s">
        <v>989</v>
      </c>
      <c r="V31" s="406">
        <v>7</v>
      </c>
      <c r="W31" s="406" t="s">
        <v>989</v>
      </c>
      <c r="X31" s="406" t="s">
        <v>989</v>
      </c>
    </row>
    <row r="32" spans="1:24" ht="15.75" thickBot="1">
      <c r="A32" s="408">
        <v>8</v>
      </c>
      <c r="B32" s="411" t="s">
        <v>24</v>
      </c>
      <c r="C32" s="408">
        <v>5</v>
      </c>
      <c r="D32" s="408">
        <v>5</v>
      </c>
      <c r="E32" s="408" t="s">
        <v>989</v>
      </c>
      <c r="F32" s="408" t="s">
        <v>989</v>
      </c>
      <c r="G32" s="408">
        <v>5</v>
      </c>
      <c r="H32" s="408" t="s">
        <v>989</v>
      </c>
      <c r="I32" s="408" t="s">
        <v>989</v>
      </c>
      <c r="J32" s="408">
        <v>5</v>
      </c>
      <c r="K32" s="408" t="s">
        <v>989</v>
      </c>
      <c r="L32" s="408" t="s">
        <v>989</v>
      </c>
      <c r="M32" s="408">
        <v>5</v>
      </c>
      <c r="N32" s="408" t="s">
        <v>989</v>
      </c>
      <c r="O32" s="408" t="s">
        <v>989</v>
      </c>
      <c r="P32" s="408" t="s">
        <v>989</v>
      </c>
      <c r="Q32" s="408">
        <v>5</v>
      </c>
      <c r="R32" s="408" t="s">
        <v>989</v>
      </c>
      <c r="S32" s="408" t="s">
        <v>989</v>
      </c>
      <c r="T32" s="408">
        <v>5</v>
      </c>
      <c r="U32" s="408" t="s">
        <v>989</v>
      </c>
      <c r="V32" s="408">
        <v>5</v>
      </c>
      <c r="W32" s="408" t="s">
        <v>989</v>
      </c>
      <c r="X32" s="408" t="s">
        <v>989</v>
      </c>
    </row>
    <row r="33" spans="1:24" ht="30.75" thickBot="1">
      <c r="A33" s="406">
        <v>9</v>
      </c>
      <c r="B33" s="410" t="s">
        <v>21</v>
      </c>
      <c r="C33" s="406">
        <v>11</v>
      </c>
      <c r="D33" s="406">
        <v>6</v>
      </c>
      <c r="E33" s="406">
        <v>5</v>
      </c>
      <c r="F33" s="406" t="s">
        <v>989</v>
      </c>
      <c r="G33" s="406">
        <v>11</v>
      </c>
      <c r="H33" s="406" t="s">
        <v>989</v>
      </c>
      <c r="I33" s="406" t="s">
        <v>989</v>
      </c>
      <c r="J33" s="406">
        <v>6</v>
      </c>
      <c r="K33" s="406">
        <v>3</v>
      </c>
      <c r="L33" s="406">
        <v>2</v>
      </c>
      <c r="M33" s="406">
        <v>8</v>
      </c>
      <c r="N33" s="406">
        <v>3</v>
      </c>
      <c r="O33" s="406" t="s">
        <v>989</v>
      </c>
      <c r="P33" s="406" t="s">
        <v>989</v>
      </c>
      <c r="Q33" s="406">
        <v>11</v>
      </c>
      <c r="R33" s="406" t="s">
        <v>989</v>
      </c>
      <c r="S33" s="406">
        <v>11</v>
      </c>
      <c r="T33" s="406" t="s">
        <v>989</v>
      </c>
      <c r="U33" s="406" t="s">
        <v>989</v>
      </c>
      <c r="V33" s="406" t="s">
        <v>989</v>
      </c>
      <c r="W33" s="406">
        <v>11</v>
      </c>
      <c r="X33" s="406" t="s">
        <v>989</v>
      </c>
    </row>
    <row r="34" spans="1:24" ht="15.75" thickBot="1">
      <c r="A34" s="408">
        <v>10</v>
      </c>
      <c r="B34" s="409" t="s">
        <v>23</v>
      </c>
      <c r="C34" s="408">
        <v>13</v>
      </c>
      <c r="D34" s="408">
        <v>5</v>
      </c>
      <c r="E34" s="408">
        <v>7</v>
      </c>
      <c r="F34" s="408">
        <v>1</v>
      </c>
      <c r="G34" s="408">
        <v>13</v>
      </c>
      <c r="H34" s="408" t="s">
        <v>989</v>
      </c>
      <c r="I34" s="408" t="s">
        <v>989</v>
      </c>
      <c r="J34" s="408">
        <v>13</v>
      </c>
      <c r="K34" s="408" t="s">
        <v>989</v>
      </c>
      <c r="L34" s="408" t="s">
        <v>989</v>
      </c>
      <c r="M34" s="408">
        <v>13</v>
      </c>
      <c r="N34" s="408" t="s">
        <v>989</v>
      </c>
      <c r="O34" s="408" t="s">
        <v>989</v>
      </c>
      <c r="P34" s="408" t="s">
        <v>989</v>
      </c>
      <c r="Q34" s="408" t="s">
        <v>989</v>
      </c>
      <c r="R34" s="408">
        <v>13</v>
      </c>
      <c r="S34" s="408" t="s">
        <v>989</v>
      </c>
      <c r="T34" s="408">
        <v>4</v>
      </c>
      <c r="U34" s="408">
        <v>9</v>
      </c>
      <c r="V34" s="408">
        <v>6</v>
      </c>
      <c r="W34" s="408">
        <v>6</v>
      </c>
      <c r="X34" s="408">
        <v>1</v>
      </c>
    </row>
    <row r="35" spans="1:24" ht="15.75" thickBot="1">
      <c r="A35" s="406">
        <v>11</v>
      </c>
      <c r="B35" s="410" t="s">
        <v>990</v>
      </c>
      <c r="C35" s="406">
        <v>11</v>
      </c>
      <c r="D35" s="406">
        <v>11</v>
      </c>
      <c r="E35" s="406" t="s">
        <v>989</v>
      </c>
      <c r="F35" s="406" t="s">
        <v>989</v>
      </c>
      <c r="G35" s="406">
        <v>11</v>
      </c>
      <c r="H35" s="406" t="s">
        <v>989</v>
      </c>
      <c r="I35" s="406" t="s">
        <v>989</v>
      </c>
      <c r="J35" s="406">
        <v>11</v>
      </c>
      <c r="K35" s="406" t="s">
        <v>989</v>
      </c>
      <c r="L35" s="406" t="s">
        <v>989</v>
      </c>
      <c r="M35" s="406">
        <v>11</v>
      </c>
      <c r="N35" s="406" t="s">
        <v>989</v>
      </c>
      <c r="O35" s="406" t="s">
        <v>989</v>
      </c>
      <c r="P35" s="406" t="s">
        <v>989</v>
      </c>
      <c r="Q35" s="406">
        <v>11</v>
      </c>
      <c r="R35" s="406" t="s">
        <v>989</v>
      </c>
      <c r="S35" s="406" t="s">
        <v>989</v>
      </c>
      <c r="T35" s="406">
        <v>11</v>
      </c>
      <c r="U35" s="406" t="s">
        <v>989</v>
      </c>
      <c r="V35" s="406">
        <v>9</v>
      </c>
      <c r="W35" s="406">
        <v>2</v>
      </c>
      <c r="X35" s="406" t="s">
        <v>989</v>
      </c>
    </row>
    <row r="36" spans="1:24" ht="30.75" thickBot="1">
      <c r="A36" s="408">
        <v>12</v>
      </c>
      <c r="B36" s="411" t="s">
        <v>991</v>
      </c>
      <c r="C36" s="408">
        <v>9</v>
      </c>
      <c r="D36" s="408">
        <v>9</v>
      </c>
      <c r="E36" s="408" t="s">
        <v>989</v>
      </c>
      <c r="F36" s="408" t="s">
        <v>989</v>
      </c>
      <c r="G36" s="408">
        <v>9</v>
      </c>
      <c r="H36" s="408" t="s">
        <v>989</v>
      </c>
      <c r="I36" s="408" t="s">
        <v>989</v>
      </c>
      <c r="J36" s="408" t="s">
        <v>989</v>
      </c>
      <c r="K36" s="408">
        <v>9</v>
      </c>
      <c r="L36" s="408" t="s">
        <v>989</v>
      </c>
      <c r="M36" s="408">
        <v>9</v>
      </c>
      <c r="N36" s="408" t="s">
        <v>989</v>
      </c>
      <c r="O36" s="408" t="s">
        <v>989</v>
      </c>
      <c r="P36" s="408" t="s">
        <v>989</v>
      </c>
      <c r="Q36" s="408">
        <v>9</v>
      </c>
      <c r="R36" s="408" t="s">
        <v>989</v>
      </c>
      <c r="S36" s="408" t="s">
        <v>989</v>
      </c>
      <c r="T36" s="408">
        <v>9</v>
      </c>
      <c r="U36" s="408" t="s">
        <v>989</v>
      </c>
      <c r="V36" s="408">
        <v>9</v>
      </c>
      <c r="W36" s="408" t="s">
        <v>989</v>
      </c>
      <c r="X36" s="408" t="s">
        <v>989</v>
      </c>
    </row>
    <row r="37" spans="1:24" ht="30.75" thickBot="1">
      <c r="A37" s="406">
        <v>13</v>
      </c>
      <c r="B37" s="410" t="s">
        <v>664</v>
      </c>
      <c r="C37" s="406">
        <v>8</v>
      </c>
      <c r="D37" s="406">
        <v>8</v>
      </c>
      <c r="E37" s="406" t="s">
        <v>989</v>
      </c>
      <c r="F37" s="406" t="s">
        <v>989</v>
      </c>
      <c r="G37" s="406">
        <v>8</v>
      </c>
      <c r="H37" s="406" t="s">
        <v>989</v>
      </c>
      <c r="I37" s="406" t="s">
        <v>989</v>
      </c>
      <c r="J37" s="406" t="s">
        <v>989</v>
      </c>
      <c r="K37" s="406">
        <v>8</v>
      </c>
      <c r="L37" s="406" t="s">
        <v>989</v>
      </c>
      <c r="M37" s="406">
        <v>8</v>
      </c>
      <c r="N37" s="406" t="s">
        <v>989</v>
      </c>
      <c r="O37" s="406" t="s">
        <v>989</v>
      </c>
      <c r="P37" s="406" t="s">
        <v>989</v>
      </c>
      <c r="Q37" s="406">
        <v>8</v>
      </c>
      <c r="R37" s="406" t="s">
        <v>989</v>
      </c>
      <c r="S37" s="406" t="s">
        <v>989</v>
      </c>
      <c r="T37" s="406">
        <v>8</v>
      </c>
      <c r="U37" s="406" t="s">
        <v>989</v>
      </c>
      <c r="V37" s="406">
        <v>8</v>
      </c>
      <c r="W37" s="406" t="s">
        <v>989</v>
      </c>
      <c r="X37" s="406" t="s">
        <v>989</v>
      </c>
    </row>
    <row r="38" spans="1:24" ht="30.75" thickBot="1">
      <c r="A38" s="408">
        <v>14</v>
      </c>
      <c r="B38" s="412" t="s">
        <v>992</v>
      </c>
      <c r="C38" s="408">
        <v>11</v>
      </c>
      <c r="D38" s="408">
        <v>1</v>
      </c>
      <c r="E38" s="408">
        <v>9</v>
      </c>
      <c r="F38" s="408">
        <v>1</v>
      </c>
      <c r="G38" s="408">
        <v>11</v>
      </c>
      <c r="H38" s="408" t="s">
        <v>989</v>
      </c>
      <c r="I38" s="408" t="s">
        <v>989</v>
      </c>
      <c r="J38" s="408">
        <v>7</v>
      </c>
      <c r="K38" s="408">
        <v>4</v>
      </c>
      <c r="L38" s="408" t="s">
        <v>989</v>
      </c>
      <c r="M38" s="408" t="s">
        <v>989</v>
      </c>
      <c r="N38" s="408">
        <v>11</v>
      </c>
      <c r="O38" s="408" t="s">
        <v>989</v>
      </c>
      <c r="P38" s="408" t="s">
        <v>989</v>
      </c>
      <c r="Q38" s="408">
        <v>11</v>
      </c>
      <c r="R38" s="408" t="s">
        <v>989</v>
      </c>
      <c r="S38" s="408">
        <v>9</v>
      </c>
      <c r="T38" s="408">
        <v>2</v>
      </c>
      <c r="U38" s="408" t="s">
        <v>989</v>
      </c>
      <c r="V38" s="408" t="s">
        <v>989</v>
      </c>
      <c r="W38" s="408">
        <v>11</v>
      </c>
      <c r="X38" s="408" t="s">
        <v>989</v>
      </c>
    </row>
    <row r="39" spans="1:24" ht="30.75" thickBot="1">
      <c r="A39" s="406">
        <v>15</v>
      </c>
      <c r="B39" s="413" t="s">
        <v>993</v>
      </c>
      <c r="C39" s="406">
        <v>10</v>
      </c>
      <c r="D39" s="406">
        <v>10</v>
      </c>
      <c r="E39" s="406" t="s">
        <v>989</v>
      </c>
      <c r="F39" s="406" t="s">
        <v>989</v>
      </c>
      <c r="G39" s="406">
        <v>10</v>
      </c>
      <c r="H39" s="406" t="s">
        <v>989</v>
      </c>
      <c r="I39" s="406" t="s">
        <v>989</v>
      </c>
      <c r="J39" s="406">
        <v>10</v>
      </c>
      <c r="K39" s="406" t="s">
        <v>989</v>
      </c>
      <c r="L39" s="406" t="s">
        <v>989</v>
      </c>
      <c r="M39" s="406">
        <v>10</v>
      </c>
      <c r="N39" s="406" t="s">
        <v>989</v>
      </c>
      <c r="O39" s="406" t="s">
        <v>989</v>
      </c>
      <c r="P39" s="406" t="s">
        <v>989</v>
      </c>
      <c r="Q39" s="406">
        <v>10</v>
      </c>
      <c r="R39" s="406" t="s">
        <v>989</v>
      </c>
      <c r="S39" s="406" t="s">
        <v>989</v>
      </c>
      <c r="T39" s="406">
        <v>10</v>
      </c>
      <c r="U39" s="406" t="s">
        <v>989</v>
      </c>
      <c r="V39" s="406">
        <v>10</v>
      </c>
      <c r="W39" s="406" t="s">
        <v>989</v>
      </c>
      <c r="X39" s="406" t="s">
        <v>989</v>
      </c>
    </row>
    <row r="40" spans="1:24" ht="30.75" thickBot="1">
      <c r="A40" s="408">
        <v>16</v>
      </c>
      <c r="B40" s="411" t="s">
        <v>994</v>
      </c>
      <c r="C40" s="408">
        <v>7</v>
      </c>
      <c r="D40" s="408">
        <v>5</v>
      </c>
      <c r="E40" s="408">
        <v>1</v>
      </c>
      <c r="F40" s="408">
        <v>1</v>
      </c>
      <c r="G40" s="408">
        <v>7</v>
      </c>
      <c r="H40" s="408" t="s">
        <v>989</v>
      </c>
      <c r="I40" s="408" t="s">
        <v>989</v>
      </c>
      <c r="J40" s="408">
        <v>4</v>
      </c>
      <c r="K40" s="408">
        <v>3</v>
      </c>
      <c r="L40" s="408" t="s">
        <v>989</v>
      </c>
      <c r="M40" s="408">
        <v>7</v>
      </c>
      <c r="N40" s="408" t="s">
        <v>989</v>
      </c>
      <c r="O40" s="408" t="s">
        <v>989</v>
      </c>
      <c r="P40" s="408" t="s">
        <v>989</v>
      </c>
      <c r="Q40" s="408">
        <v>7</v>
      </c>
      <c r="R40" s="408" t="s">
        <v>989</v>
      </c>
      <c r="S40" s="408" t="s">
        <v>989</v>
      </c>
      <c r="T40" s="408">
        <v>7</v>
      </c>
      <c r="U40" s="408" t="s">
        <v>989</v>
      </c>
      <c r="V40" s="408">
        <v>7</v>
      </c>
      <c r="W40" s="408" t="s">
        <v>989</v>
      </c>
      <c r="X40" s="408" t="s">
        <v>989</v>
      </c>
    </row>
    <row r="41" spans="1:24" ht="30.75" thickBot="1">
      <c r="A41" s="406">
        <v>17</v>
      </c>
      <c r="B41" s="410" t="s">
        <v>995</v>
      </c>
      <c r="C41" s="406">
        <v>14</v>
      </c>
      <c r="D41" s="406" t="s">
        <v>989</v>
      </c>
      <c r="E41" s="406">
        <v>13</v>
      </c>
      <c r="F41" s="406">
        <v>1</v>
      </c>
      <c r="G41" s="406">
        <v>14</v>
      </c>
      <c r="H41" s="406" t="s">
        <v>989</v>
      </c>
      <c r="I41" s="406" t="s">
        <v>989</v>
      </c>
      <c r="J41" s="406">
        <v>14</v>
      </c>
      <c r="K41" s="406" t="s">
        <v>989</v>
      </c>
      <c r="L41" s="406" t="s">
        <v>989</v>
      </c>
      <c r="M41" s="406">
        <v>14</v>
      </c>
      <c r="N41" s="406" t="s">
        <v>989</v>
      </c>
      <c r="O41" s="406" t="s">
        <v>989</v>
      </c>
      <c r="P41" s="406" t="s">
        <v>989</v>
      </c>
      <c r="Q41" s="406">
        <v>14</v>
      </c>
      <c r="R41" s="406" t="s">
        <v>989</v>
      </c>
      <c r="S41" s="406" t="s">
        <v>989</v>
      </c>
      <c r="T41" s="406">
        <v>14</v>
      </c>
      <c r="U41" s="406" t="s">
        <v>989</v>
      </c>
      <c r="V41" s="406">
        <v>14</v>
      </c>
      <c r="W41" s="406" t="s">
        <v>989</v>
      </c>
      <c r="X41" s="406" t="s">
        <v>989</v>
      </c>
    </row>
    <row r="42" spans="1:24" ht="15.75" thickBot="1">
      <c r="A42" s="408">
        <v>18</v>
      </c>
      <c r="B42" s="411" t="s">
        <v>996</v>
      </c>
      <c r="C42" s="408">
        <v>10</v>
      </c>
      <c r="D42" s="408" t="s">
        <v>989</v>
      </c>
      <c r="E42" s="408">
        <v>8</v>
      </c>
      <c r="F42" s="408">
        <v>2</v>
      </c>
      <c r="G42" s="408">
        <v>10</v>
      </c>
      <c r="H42" s="408" t="s">
        <v>989</v>
      </c>
      <c r="I42" s="408" t="s">
        <v>989</v>
      </c>
      <c r="J42" s="408">
        <v>7</v>
      </c>
      <c r="K42" s="408">
        <v>2</v>
      </c>
      <c r="L42" s="408">
        <v>1</v>
      </c>
      <c r="M42" s="408" t="s">
        <v>989</v>
      </c>
      <c r="N42" s="408">
        <v>10</v>
      </c>
      <c r="O42" s="408" t="s">
        <v>989</v>
      </c>
      <c r="P42" s="408" t="s">
        <v>989</v>
      </c>
      <c r="Q42" s="408">
        <v>10</v>
      </c>
      <c r="R42" s="408" t="s">
        <v>989</v>
      </c>
      <c r="S42" s="408">
        <v>4</v>
      </c>
      <c r="T42" s="408">
        <v>6</v>
      </c>
      <c r="U42" s="408" t="s">
        <v>989</v>
      </c>
      <c r="V42" s="408" t="s">
        <v>989</v>
      </c>
      <c r="W42" s="408">
        <v>10</v>
      </c>
      <c r="X42" s="408" t="s">
        <v>989</v>
      </c>
    </row>
    <row r="43" spans="1:24" ht="15.75" thickBot="1">
      <c r="A43" s="406">
        <v>19</v>
      </c>
      <c r="B43" s="410" t="s">
        <v>659</v>
      </c>
      <c r="C43" s="406">
        <v>8</v>
      </c>
      <c r="D43" s="406" t="s">
        <v>989</v>
      </c>
      <c r="E43" s="406">
        <v>8</v>
      </c>
      <c r="F43" s="406" t="s">
        <v>989</v>
      </c>
      <c r="G43" s="406">
        <v>8</v>
      </c>
      <c r="H43" s="406" t="s">
        <v>989</v>
      </c>
      <c r="I43" s="406" t="s">
        <v>989</v>
      </c>
      <c r="J43" s="406" t="s">
        <v>989</v>
      </c>
      <c r="K43" s="406">
        <v>8</v>
      </c>
      <c r="L43" s="406" t="s">
        <v>989</v>
      </c>
      <c r="M43" s="406" t="s">
        <v>989</v>
      </c>
      <c r="N43" s="406">
        <v>8</v>
      </c>
      <c r="O43" s="406" t="s">
        <v>989</v>
      </c>
      <c r="P43" s="406" t="s">
        <v>989</v>
      </c>
      <c r="Q43" s="406">
        <v>8</v>
      </c>
      <c r="R43" s="406" t="s">
        <v>989</v>
      </c>
      <c r="S43" s="406" t="s">
        <v>989</v>
      </c>
      <c r="T43" s="406">
        <v>8</v>
      </c>
      <c r="U43" s="406" t="s">
        <v>989</v>
      </c>
      <c r="V43" s="406">
        <v>8</v>
      </c>
      <c r="W43" s="406" t="s">
        <v>989</v>
      </c>
      <c r="X43" s="406" t="s">
        <v>989</v>
      </c>
    </row>
    <row r="44" spans="1:24" ht="15.75" thickBot="1">
      <c r="A44" s="408">
        <v>20</v>
      </c>
      <c r="B44" s="409" t="s">
        <v>997</v>
      </c>
      <c r="C44" s="408">
        <v>5</v>
      </c>
      <c r="D44" s="408">
        <v>4</v>
      </c>
      <c r="E44" s="408" t="s">
        <v>989</v>
      </c>
      <c r="F44" s="408">
        <v>1</v>
      </c>
      <c r="G44" s="408">
        <v>3</v>
      </c>
      <c r="H44" s="408">
        <v>2</v>
      </c>
      <c r="I44" s="408" t="s">
        <v>989</v>
      </c>
      <c r="J44" s="408" t="s">
        <v>989</v>
      </c>
      <c r="K44" s="408" t="s">
        <v>989</v>
      </c>
      <c r="L44" s="408">
        <v>5</v>
      </c>
      <c r="M44" s="408">
        <v>5</v>
      </c>
      <c r="N44" s="408" t="s">
        <v>989</v>
      </c>
      <c r="O44" s="408" t="s">
        <v>989</v>
      </c>
      <c r="P44" s="408" t="s">
        <v>989</v>
      </c>
      <c r="Q44" s="408">
        <v>5</v>
      </c>
      <c r="R44" s="408" t="s">
        <v>989</v>
      </c>
      <c r="S44" s="408">
        <v>5</v>
      </c>
      <c r="T44" s="408" t="s">
        <v>989</v>
      </c>
      <c r="U44" s="408" t="s">
        <v>989</v>
      </c>
      <c r="V44" s="408">
        <v>4</v>
      </c>
      <c r="W44" s="408">
        <v>1</v>
      </c>
      <c r="X44" s="408" t="s">
        <v>989</v>
      </c>
    </row>
    <row r="45" spans="1:24" ht="15.75" thickBot="1">
      <c r="A45" s="406">
        <v>21</v>
      </c>
      <c r="B45" s="410" t="s">
        <v>22</v>
      </c>
      <c r="C45" s="406">
        <v>10</v>
      </c>
      <c r="D45" s="406">
        <v>8</v>
      </c>
      <c r="E45" s="406">
        <v>1</v>
      </c>
      <c r="F45" s="406">
        <v>1</v>
      </c>
      <c r="G45" s="406">
        <v>10</v>
      </c>
      <c r="H45" s="406" t="s">
        <v>989</v>
      </c>
      <c r="I45" s="406" t="s">
        <v>989</v>
      </c>
      <c r="J45" s="406">
        <v>9</v>
      </c>
      <c r="K45" s="406" t="s">
        <v>989</v>
      </c>
      <c r="L45" s="406">
        <v>1</v>
      </c>
      <c r="M45" s="406">
        <v>10</v>
      </c>
      <c r="N45" s="406" t="s">
        <v>989</v>
      </c>
      <c r="O45" s="406" t="s">
        <v>989</v>
      </c>
      <c r="P45" s="406">
        <v>4</v>
      </c>
      <c r="Q45" s="406">
        <v>2</v>
      </c>
      <c r="R45" s="406">
        <v>4</v>
      </c>
      <c r="S45" s="406" t="s">
        <v>989</v>
      </c>
      <c r="T45" s="406">
        <v>1</v>
      </c>
      <c r="U45" s="406">
        <v>9</v>
      </c>
      <c r="V45" s="406">
        <v>6</v>
      </c>
      <c r="W45" s="406">
        <v>2</v>
      </c>
      <c r="X45" s="406">
        <v>2</v>
      </c>
    </row>
    <row r="46" spans="1:24" ht="15.75" thickBot="1">
      <c r="A46" s="408">
        <v>22</v>
      </c>
      <c r="B46" s="409" t="s">
        <v>17</v>
      </c>
      <c r="C46" s="408">
        <v>7</v>
      </c>
      <c r="D46" s="408" t="s">
        <v>989</v>
      </c>
      <c r="E46" s="408">
        <v>7</v>
      </c>
      <c r="F46" s="408" t="s">
        <v>989</v>
      </c>
      <c r="G46" s="408">
        <v>7</v>
      </c>
      <c r="H46" s="408" t="s">
        <v>989</v>
      </c>
      <c r="I46" s="408" t="s">
        <v>989</v>
      </c>
      <c r="J46" s="408">
        <v>7</v>
      </c>
      <c r="K46" s="408" t="s">
        <v>989</v>
      </c>
      <c r="L46" s="408" t="s">
        <v>989</v>
      </c>
      <c r="M46" s="408" t="s">
        <v>989</v>
      </c>
      <c r="N46" s="408">
        <v>7</v>
      </c>
      <c r="O46" s="408" t="s">
        <v>989</v>
      </c>
      <c r="P46" s="408" t="s">
        <v>989</v>
      </c>
      <c r="Q46" s="408">
        <v>7</v>
      </c>
      <c r="R46" s="408" t="s">
        <v>989</v>
      </c>
      <c r="S46" s="408" t="s">
        <v>989</v>
      </c>
      <c r="T46" s="408">
        <v>7</v>
      </c>
      <c r="U46" s="408" t="s">
        <v>989</v>
      </c>
      <c r="V46" s="408" t="s">
        <v>989</v>
      </c>
      <c r="W46" s="408">
        <v>7</v>
      </c>
      <c r="X46" s="408" t="s">
        <v>989</v>
      </c>
    </row>
    <row r="47" spans="1:24" ht="15.75" thickBot="1">
      <c r="A47" s="408"/>
      <c r="B47" s="409"/>
      <c r="C47" s="408">
        <v>202</v>
      </c>
      <c r="D47" s="408">
        <v>114</v>
      </c>
      <c r="E47" s="408">
        <v>79</v>
      </c>
      <c r="F47" s="408">
        <v>9</v>
      </c>
      <c r="G47" s="408">
        <v>200</v>
      </c>
      <c r="H47" s="408">
        <v>2</v>
      </c>
      <c r="I47" s="408" t="s">
        <v>989</v>
      </c>
      <c r="J47" s="408">
        <v>143</v>
      </c>
      <c r="K47" s="408">
        <v>46</v>
      </c>
      <c r="L47" s="408">
        <v>13</v>
      </c>
      <c r="M47" s="408">
        <v>163</v>
      </c>
      <c r="N47" s="408">
        <v>39</v>
      </c>
      <c r="O47" s="408" t="s">
        <v>989</v>
      </c>
      <c r="P47" s="408">
        <v>4</v>
      </c>
      <c r="Q47" s="408">
        <v>181</v>
      </c>
      <c r="R47" s="408">
        <v>17</v>
      </c>
      <c r="S47" s="408">
        <v>48</v>
      </c>
      <c r="T47" s="408">
        <v>136</v>
      </c>
      <c r="U47" s="408">
        <v>18</v>
      </c>
      <c r="V47" s="408">
        <v>149</v>
      </c>
      <c r="W47" s="408">
        <v>50</v>
      </c>
      <c r="X47" s="408">
        <v>3</v>
      </c>
    </row>
  </sheetData>
  <mergeCells count="9">
    <mergeCell ref="P23:R23"/>
    <mergeCell ref="S23:U23"/>
    <mergeCell ref="V23:X23"/>
    <mergeCell ref="A23:A24"/>
    <mergeCell ref="B23:B24"/>
    <mergeCell ref="D23:F23"/>
    <mergeCell ref="G23:I23"/>
    <mergeCell ref="J23:L23"/>
    <mergeCell ref="M23:O23"/>
  </mergeCells>
  <hyperlinks>
    <hyperlink ref="O2" location="Rekap!A1" display="← Kembali ke Rekap"/>
  </hyperlink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3"/>
  <sheetViews>
    <sheetView workbookViewId="0">
      <selection activeCell="O2" sqref="O2"/>
    </sheetView>
  </sheetViews>
  <sheetFormatPr defaultRowHeight="15"/>
  <sheetData>
    <row r="2" spans="1:15">
      <c r="O2" s="167" t="s">
        <v>411</v>
      </c>
    </row>
    <row r="3" spans="1:15">
      <c r="A3" s="288" t="s">
        <v>818</v>
      </c>
    </row>
  </sheetData>
  <hyperlinks>
    <hyperlink ref="O2" location="Rekap!A1" display="← Kembali ke Reka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90</vt:i4>
      </vt:variant>
      <vt:variant>
        <vt:lpstr>Named Ranges</vt:lpstr>
      </vt:variant>
      <vt:variant>
        <vt:i4>1</vt:i4>
      </vt:variant>
    </vt:vector>
  </HeadingPairs>
  <TitlesOfParts>
    <vt:vector size="91" baseType="lpstr">
      <vt:lpstr>Rekap</vt:lpstr>
      <vt:lpstr>1.</vt:lpstr>
      <vt:lpstr>2.</vt:lpstr>
      <vt:lpstr>3.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'11'!_Hlk65587407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Muhtadi Raharjo</dc:creator>
  <cp:lastModifiedBy>Axioo</cp:lastModifiedBy>
  <dcterms:created xsi:type="dcterms:W3CDTF">2015-06-05T18:17:20Z</dcterms:created>
  <dcterms:modified xsi:type="dcterms:W3CDTF">2022-11-01T01:53:27Z</dcterms:modified>
</cp:coreProperties>
</file>